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65521" windowWidth="13470" windowHeight="13380" tabRatio="742" firstSheet="8" activeTab="13"/>
  </bookViews>
  <sheets>
    <sheet name="表面" sheetId="1" r:id="rId1"/>
    <sheet name="目录" sheetId="2" r:id="rId2"/>
    <sheet name="财政预算收入总表" sheetId="3" r:id="rId3"/>
    <sheet name="财政预算支出总表" sheetId="4" r:id="rId4"/>
    <sheet name="公共财政收入预算明细表" sheetId="5" r:id="rId5"/>
    <sheet name="公共财政支出预算明细表" sheetId="6" r:id="rId6"/>
    <sheet name="公共财政收支平衡表" sheetId="7" r:id="rId7"/>
    <sheet name="专项转移支付资金安排情况表" sheetId="8" r:id="rId8"/>
    <sheet name="政府性基金收入预算" sheetId="9" r:id="rId9"/>
    <sheet name="政府性基金支出预算" sheetId="10" r:id="rId10"/>
    <sheet name="政府性基金收支平衡表" sheetId="11" r:id="rId11"/>
    <sheet name="政府性债务情况表" sheetId="12" r:id="rId12"/>
    <sheet name="三公经费明细表" sheetId="13" r:id="rId13"/>
    <sheet name="公共预算拨款基本支出经济分类预算表" sheetId="14" r:id="rId14"/>
  </sheets>
  <definedNames>
    <definedName name="_xlnm.Print_Area" localSheetId="3">'财政预算支出总表'!$A$1:$F$39</definedName>
    <definedName name="_xlnm.Print_Area" localSheetId="4">'公共财政收入预算明细表'!$A$1:$C$26</definedName>
    <definedName name="_xlnm.Print_Area" localSheetId="6">'公共财政收支平衡表'!$A$1:$D$37</definedName>
    <definedName name="_xlnm.Print_Area" localSheetId="5">'公共财政支出预算明细表'!$A$1:$F$145</definedName>
    <definedName name="_xlnm.Print_Titles" localSheetId="2">'财政预算收入总表'!$1:$3</definedName>
    <definedName name="_xlnm.Print_Titles" localSheetId="3">'财政预算支出总表'!$1:$4</definedName>
    <definedName name="_xlnm.Print_Titles" localSheetId="4">'公共财政收入预算明细表'!$1:$3</definedName>
    <definedName name="_xlnm.Print_Titles" localSheetId="6">'公共财政收支平衡表'!$1:$4</definedName>
    <definedName name="_xlnm.Print_Titles" localSheetId="5">'公共财政支出预算明细表'!$1:$3</definedName>
    <definedName name="_xlnm.Print_Titles" localSheetId="9">'政府性基金支出预算'!$1:$3</definedName>
  </definedNames>
  <calcPr fullCalcOnLoad="1"/>
</workbook>
</file>

<file path=xl/comments10.xml><?xml version="1.0" encoding="utf-8"?>
<comments xmlns="http://schemas.openxmlformats.org/spreadsheetml/2006/main">
  <authors>
    <author>lduser1</author>
  </authors>
  <commentList>
    <comment ref="A40" authorId="0">
      <text>
        <r>
          <rPr>
            <sz val="9"/>
            <rFont val="宋体"/>
            <family val="0"/>
          </rPr>
          <t>lduser1:
2012年新增科目</t>
        </r>
      </text>
    </comment>
  </commentList>
</comments>
</file>

<file path=xl/comments6.xml><?xml version="1.0" encoding="utf-8"?>
<comments xmlns="http://schemas.openxmlformats.org/spreadsheetml/2006/main">
  <authors>
    <author>a</author>
  </authors>
  <commentList>
    <comment ref="F110" authorId="0">
      <text>
        <r>
          <rPr>
            <sz val="9"/>
            <rFont val="宋体"/>
            <family val="0"/>
          </rPr>
          <t>a:
免费教科书：2014年3.7亿元，2015年1.9亿元。</t>
        </r>
      </text>
    </comment>
  </commentList>
</comments>
</file>

<file path=xl/sharedStrings.xml><?xml version="1.0" encoding="utf-8"?>
<sst xmlns="http://schemas.openxmlformats.org/spreadsheetml/2006/main" count="819" uniqueCount="768">
  <si>
    <t>四、城乡社区支出</t>
  </si>
  <si>
    <t>七、资源勘探信息等支出</t>
  </si>
  <si>
    <t>单位:万元</t>
  </si>
  <si>
    <t>目        录</t>
  </si>
  <si>
    <t>单位：万元</t>
  </si>
  <si>
    <t>收  入  项  目</t>
  </si>
  <si>
    <t>收  入  项  目</t>
  </si>
  <si>
    <t>备        注</t>
  </si>
  <si>
    <t>支  出  项  目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</si>
  <si>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</si>
  <si>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</si>
  <si>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</si>
  <si>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</si>
  <si>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</si>
  <si>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</si>
  <si>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</si>
  <si>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</si>
  <si>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</si>
  <si>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</si>
  <si>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</si>
  <si>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</si>
  <si>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</si>
  <si>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备注</t>
  </si>
  <si>
    <t>收入</t>
  </si>
  <si>
    <t>支出</t>
  </si>
  <si>
    <t>二、转移性收入</t>
  </si>
  <si>
    <t>二、转移性支出</t>
  </si>
  <si>
    <t xml:space="preserve"> 1、返还性收入</t>
  </si>
  <si>
    <t xml:space="preserve"> 1、返还性支出</t>
  </si>
  <si>
    <t xml:space="preserve">  增值税和消费税税收返还收入</t>
  </si>
  <si>
    <t xml:space="preserve">  增值税和消费税税收返还支出</t>
  </si>
  <si>
    <t xml:space="preserve">  所得税基数返还收入</t>
  </si>
  <si>
    <t xml:space="preserve">  所得税基数返还支出</t>
  </si>
  <si>
    <t xml:space="preserve">  成品油价格和税费改革税收返还收入</t>
  </si>
  <si>
    <t xml:space="preserve">  成品油价格和税费改革税收返还支出</t>
  </si>
  <si>
    <t xml:space="preserve"> 2、一般性转移支付收入</t>
  </si>
  <si>
    <t xml:space="preserve"> 2、一般性转移支付</t>
  </si>
  <si>
    <t xml:space="preserve">  均衡性转移支付收入</t>
  </si>
  <si>
    <t xml:space="preserve">  均衡性转移支付支出</t>
  </si>
  <si>
    <t xml:space="preserve">  革命老区及民族和边境地区转移支付收入</t>
  </si>
  <si>
    <t xml:space="preserve">  革命老区及民族和边境地区转移支付支出</t>
  </si>
  <si>
    <t xml:space="preserve">  县级基本财力保障机制奖补资金收入 </t>
  </si>
  <si>
    <t xml:space="preserve">  县级基本财力保障机制奖补资金支出</t>
  </si>
  <si>
    <t xml:space="preserve">  结算补助收入</t>
  </si>
  <si>
    <t xml:space="preserve">  结算补助支出</t>
  </si>
  <si>
    <t xml:space="preserve">  体制上解收入</t>
  </si>
  <si>
    <t xml:space="preserve">  体制上解支出</t>
  </si>
  <si>
    <t xml:space="preserve">  资源枯竭型城市转移支付补助收入</t>
  </si>
  <si>
    <t xml:space="preserve">  企业事业单位划转补助收入</t>
  </si>
  <si>
    <t xml:space="preserve">  企事业单位划转补助支出</t>
  </si>
  <si>
    <t xml:space="preserve">  成品油价格和税费改革转移支付补助收入</t>
  </si>
  <si>
    <t xml:space="preserve">  成品油价格和税费改革转移支付补助支出</t>
  </si>
  <si>
    <t xml:space="preserve">  基层公检法司转移支付收入</t>
  </si>
  <si>
    <t xml:space="preserve">  基层公检法司转移支付支出</t>
  </si>
  <si>
    <t xml:space="preserve">  义务教育等转移支付收入</t>
  </si>
  <si>
    <t xml:space="preserve">  义务教育等转移支付支出</t>
  </si>
  <si>
    <t xml:space="preserve">  基本养老保险和低保等转移支付收入</t>
  </si>
  <si>
    <t xml:space="preserve">  基本养老保险和低保等转移支付支出</t>
  </si>
  <si>
    <t xml:space="preserve">  新型农村合作医疗等转移支付收入</t>
  </si>
  <si>
    <t xml:space="preserve">  新型农村合作医疗等转移支付支出</t>
  </si>
  <si>
    <t xml:space="preserve">  农村综合改革转移支付收入</t>
  </si>
  <si>
    <t xml:space="preserve">  农村综合改革转移支付支出</t>
  </si>
  <si>
    <t xml:space="preserve">  产粮（油）大县奖励资金收入</t>
  </si>
  <si>
    <t xml:space="preserve">  产粮（油）大县奖励资金支出</t>
  </si>
  <si>
    <t xml:space="preserve">  重点生态功能区转移支付收入</t>
  </si>
  <si>
    <t xml:space="preserve">  重点生态功能区转移支付支出</t>
  </si>
  <si>
    <t xml:space="preserve">  固定数额补助收入</t>
  </si>
  <si>
    <t xml:space="preserve">  固定数额补助支出</t>
  </si>
  <si>
    <t xml:space="preserve">  体制补助支出</t>
  </si>
  <si>
    <t xml:space="preserve"> 3、专项转移支付收入 </t>
  </si>
  <si>
    <t xml:space="preserve"> 3、专项转移支付</t>
  </si>
  <si>
    <t xml:space="preserve"> 4、地方政府债券还本</t>
  </si>
  <si>
    <t xml:space="preserve">  调入预算稳定调节基金</t>
  </si>
  <si>
    <t xml:space="preserve">    地方政府债券还本</t>
  </si>
  <si>
    <t xml:space="preserve">  调入其他专户资金</t>
  </si>
  <si>
    <t xml:space="preserve">  调入国有资本经营预算</t>
  </si>
  <si>
    <t>九、其他支出</t>
  </si>
  <si>
    <t>备 注</t>
  </si>
  <si>
    <t>政府性基金预算收入合计</t>
  </si>
  <si>
    <t>公共财政预算收入合计</t>
  </si>
  <si>
    <t>临汾开发区财政局编制</t>
  </si>
  <si>
    <t>备    注</t>
  </si>
  <si>
    <t>当年地方财力安排数</t>
  </si>
  <si>
    <t>合计</t>
  </si>
  <si>
    <t>2015年预算安排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</si>
  <si>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</si>
  <si>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</si>
  <si>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</si>
  <si>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</si>
  <si>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</si>
  <si>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</si>
  <si>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</si>
  <si>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</si>
  <si>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</si>
  <si>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十、政府住房基金收入</t>
  </si>
  <si>
    <t>十一、城市公用事业附加收入</t>
  </si>
  <si>
    <t>十二、国有土地收益基金收入</t>
  </si>
  <si>
    <t>十三、农业土地开发资金收入</t>
  </si>
  <si>
    <t>十四、国有土地使用权出让收入</t>
  </si>
  <si>
    <t>十五、大中型水库库区基金收入</t>
  </si>
  <si>
    <t>十六、彩票公益金收入</t>
  </si>
  <si>
    <t>十七、城市基础设施配套费收入</t>
  </si>
  <si>
    <t>十八、小型水库移民扶助基金收入</t>
  </si>
  <si>
    <t>十九、国家重大水利工程建设基金收入</t>
  </si>
  <si>
    <t>二十、车辆通行费</t>
  </si>
  <si>
    <t>二十一、无线电频率占用费</t>
  </si>
  <si>
    <t>二十二、水土保持补偿费收入</t>
  </si>
  <si>
    <t>二十三、其他政府性基金收入</t>
  </si>
  <si>
    <t>单位：万元</t>
  </si>
  <si>
    <t>当年预算收入</t>
  </si>
  <si>
    <t>政府性基金补助收入</t>
  </si>
  <si>
    <t>上年结余结转</t>
  </si>
  <si>
    <t>调入资金</t>
  </si>
  <si>
    <t>其他资金</t>
  </si>
  <si>
    <t>一、文化体育与传媒支出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</si>
  <si>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</si>
  <si>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</si>
  <si>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</si>
  <si>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</si>
  <si>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三、节能环保支出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</si>
  <si>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</si>
  <si>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</si>
  <si>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</si>
  <si>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</si>
  <si>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</si>
  <si>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</si>
  <si>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</si>
  <si>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</si>
  <si>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 xml:space="preserve">    新菜地开发建设基金支出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</si>
  <si>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</si>
  <si>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</si>
  <si>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</si>
  <si>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</si>
  <si>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水土保持补偿费安排的支出</t>
  </si>
  <si>
    <t>六、交通运输支出</t>
  </si>
  <si>
    <t xml:space="preserve">    铁路运输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</si>
  <si>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</si>
  <si>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</si>
  <si>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</si>
  <si>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</si>
  <si>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</si>
  <si>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</si>
  <si>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</si>
  <si>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</si>
  <si>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</si>
  <si>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</si>
  <si>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</si>
  <si>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</si>
  <si>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</si>
  <si>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</si>
  <si>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</si>
  <si>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</si>
  <si>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</si>
  <si>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</si>
  <si>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</si>
  <si>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</si>
  <si>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</si>
  <si>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</si>
  <si>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</si>
  <si>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</si>
  <si>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</si>
  <si>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</si>
  <si>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</si>
  <si>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</si>
  <si>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表一</t>
  </si>
  <si>
    <t>表二</t>
  </si>
  <si>
    <t>表三</t>
  </si>
  <si>
    <t>表五</t>
  </si>
  <si>
    <t>表六</t>
  </si>
  <si>
    <t>表八</t>
  </si>
  <si>
    <t>上级指标文号</t>
  </si>
  <si>
    <t>资金安排情况</t>
  </si>
  <si>
    <t>科目名称(摘要)</t>
  </si>
  <si>
    <t>科目号</t>
  </si>
  <si>
    <t>指标金额</t>
  </si>
  <si>
    <t>社会保障和就业</t>
  </si>
  <si>
    <t xml:space="preserve">  抚恤</t>
  </si>
  <si>
    <t>项    目</t>
  </si>
  <si>
    <t>2015年预算数据</t>
  </si>
  <si>
    <t xml:space="preserve">备注 </t>
  </si>
  <si>
    <t>合  计</t>
  </si>
  <si>
    <t>表九</t>
  </si>
  <si>
    <t>1、因公出国（出境）费用</t>
  </si>
  <si>
    <t>2、公务接待费</t>
  </si>
  <si>
    <t>3、公务用车费</t>
  </si>
  <si>
    <t xml:space="preserve">   其中：公务用车运行维护费</t>
  </si>
  <si>
    <t xml:space="preserve">         公务用车购置费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</si>
  <si>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</si>
  <si>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</si>
  <si>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</si>
  <si>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</si>
  <si>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</si>
  <si>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</si>
  <si>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</si>
  <si>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</si>
  <si>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</si>
  <si>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</si>
  <si>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</si>
  <si>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</si>
  <si>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</si>
  <si>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</si>
  <si>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14、其他税收收入</t>
  </si>
  <si>
    <t>16、其他税收收入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</si>
  <si>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</si>
  <si>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</si>
  <si>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</si>
  <si>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</si>
  <si>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</si>
  <si>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</si>
  <si>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</si>
  <si>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三、转移性收入</t>
  </si>
  <si>
    <t>1、返还性收入</t>
  </si>
  <si>
    <t>增值税和消费税税收返还收入</t>
  </si>
  <si>
    <t>所得税基数返还收入</t>
  </si>
  <si>
    <t>成品油价格和税费改革税收返还收入</t>
  </si>
  <si>
    <t>2、一般性转移支付收入</t>
  </si>
  <si>
    <t xml:space="preserve">均衡性转移支付收入 </t>
  </si>
  <si>
    <t xml:space="preserve">革命老区及民族边境地区转移支付收入 </t>
  </si>
  <si>
    <t xml:space="preserve">县级基本财力保障机制奖补资金收入 </t>
  </si>
  <si>
    <t>结算补助收入</t>
  </si>
  <si>
    <t>资源枯竭型城市转移支付补助收入</t>
  </si>
  <si>
    <t>企业事业单位划转补助收入</t>
  </si>
  <si>
    <t>成品油价格和税费改革转移支付补助收入</t>
  </si>
  <si>
    <t>基层公检法司转移支付收入</t>
  </si>
  <si>
    <t>义务教育等转移支付收入</t>
  </si>
  <si>
    <t>基本养老保险和低保等转移支付收入</t>
  </si>
  <si>
    <t>新型农村合作医疗等转移支付收入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</si>
  <si>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</si>
  <si>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</si>
  <si>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</si>
  <si>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</si>
  <si>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其中：调整工资转移支付补助收入</t>
  </si>
  <si>
    <t xml:space="preserve">      农村税费改革补助收入 </t>
  </si>
  <si>
    <t xml:space="preserve">3、专项转移支付收入 </t>
  </si>
  <si>
    <t>四、调入资金</t>
  </si>
  <si>
    <t>五、调入预算稳定调节基金</t>
  </si>
  <si>
    <t>六、上年结余结转</t>
  </si>
  <si>
    <t>七、债券转贷收入</t>
  </si>
  <si>
    <t>公共财政预算收入总计</t>
  </si>
  <si>
    <t>政府性基金预算收入合计</t>
  </si>
  <si>
    <t xml:space="preserve">     其中：国有土地使用权出让收入</t>
  </si>
  <si>
    <t xml:space="preserve">           城市基础设施配套费收入</t>
  </si>
  <si>
    <t>国有资本经营预算收入合计</t>
  </si>
  <si>
    <t>其中：利润收入</t>
  </si>
  <si>
    <t xml:space="preserve">  股利、股息收入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</si>
  <si>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</si>
  <si>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</si>
  <si>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</si>
  <si>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</si>
  <si>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</si>
  <si>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</si>
  <si>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</si>
  <si>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</si>
  <si>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</si>
  <si>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</si>
  <si>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</si>
  <si>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</si>
  <si>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</si>
  <si>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</si>
  <si>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</si>
  <si>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</si>
  <si>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</si>
  <si>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</si>
  <si>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</si>
  <si>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</si>
  <si>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公共财政预算支出合计</t>
  </si>
  <si>
    <t>地方政府债券还本</t>
  </si>
  <si>
    <t>公共财政预算支出总计</t>
  </si>
  <si>
    <t>政府性基金预算支出合计</t>
  </si>
  <si>
    <t>国有资本经营预算支出合计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</si>
  <si>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</si>
  <si>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</si>
  <si>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</si>
  <si>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</si>
  <si>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</si>
  <si>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</si>
  <si>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</si>
  <si>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</si>
  <si>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14、其他税收收入</t>
  </si>
  <si>
    <t>公共财政预算收入合计</t>
  </si>
  <si>
    <t>一、一般公共预算收入</t>
  </si>
  <si>
    <t>一、一般公共预算支出</t>
  </si>
  <si>
    <t xml:space="preserve">  上级提前下达地方专项转移支付数     </t>
  </si>
  <si>
    <t xml:space="preserve">  提前下达市县专项转移支付数     </t>
  </si>
  <si>
    <t xml:space="preserve"> 4、上年结余收入</t>
  </si>
  <si>
    <t xml:space="preserve"> 5、调入资金</t>
  </si>
  <si>
    <t>教育</t>
  </si>
  <si>
    <t xml:space="preserve">  成人教育</t>
  </si>
  <si>
    <t>20504</t>
  </si>
  <si>
    <t>年初预算下达财政局</t>
  </si>
  <si>
    <t>208</t>
  </si>
  <si>
    <t>20808</t>
  </si>
  <si>
    <t>2080803</t>
  </si>
  <si>
    <t>年初预算下达社管局</t>
  </si>
  <si>
    <t>医疗卫生</t>
  </si>
  <si>
    <t>210</t>
  </si>
  <si>
    <t xml:space="preserve">  医疗保障</t>
  </si>
  <si>
    <t>21005</t>
  </si>
  <si>
    <t>年初预算下达社管局</t>
  </si>
  <si>
    <t>表七</t>
  </si>
  <si>
    <t>项    目</t>
  </si>
  <si>
    <t>合  计</t>
  </si>
  <si>
    <t xml:space="preserve">    可再生能源电价附加收入安排的支出</t>
  </si>
  <si>
    <t xml:space="preserve">    废弃电器电子产品处理基金支出</t>
  </si>
  <si>
    <t>政府性基金收入合计</t>
  </si>
  <si>
    <t>政府性基金支出合计</t>
  </si>
  <si>
    <t>政府性基金预算收入总计</t>
  </si>
  <si>
    <t>政府性基金预算支出总计</t>
  </si>
  <si>
    <t>表十</t>
  </si>
  <si>
    <t>专项转移支付</t>
  </si>
  <si>
    <t>上年结余结转</t>
  </si>
  <si>
    <t>备   注</t>
  </si>
  <si>
    <t>专项转移支付</t>
  </si>
  <si>
    <t>上年结余结转</t>
  </si>
  <si>
    <t>合 计</t>
  </si>
  <si>
    <t>合  计</t>
  </si>
  <si>
    <t>支 出 合 计</t>
  </si>
  <si>
    <t xml:space="preserve">  专项上解支出</t>
  </si>
  <si>
    <t>临汾开发区二○一六年财政收支预算</t>
  </si>
  <si>
    <t>表一、临汾开发区二○一六年财政预算收入总表</t>
  </si>
  <si>
    <t>表二、临汾开发区二○一六年财政预算支出总表</t>
  </si>
  <si>
    <t>表三、临汾开发区二○一六年公共财政预算收入明细表</t>
  </si>
  <si>
    <t>表四、临汾开发区二○一六年公共财政预算支出明细表</t>
  </si>
  <si>
    <t>表五、临汾开发区二○一六年公共财政预算收支平衡表</t>
  </si>
  <si>
    <t>表六、临汾开发区二○一六年专项转移支付资金安排情况表</t>
  </si>
  <si>
    <t>表七、临汾开发区二○一六年政府性基金预算收入明细表</t>
  </si>
  <si>
    <t>表八、临汾开发区二○一六年政府性基金预算支出明细表</t>
  </si>
  <si>
    <t>表九、临汾开发区二○一六年政府性基金预算收支平衡表</t>
  </si>
  <si>
    <t>临汾开发区二○一六年财政预算收入总表</t>
  </si>
  <si>
    <t>2016年预算数</t>
  </si>
  <si>
    <t xml:space="preserve">           国有土地收益基金收入</t>
  </si>
  <si>
    <t>临汾开发区二○一六年政府性基金预算收入</t>
  </si>
  <si>
    <t>2016年预算数</t>
  </si>
  <si>
    <t>临汾开发区二○一六年政府性基金预算支出明细表</t>
  </si>
  <si>
    <t>临汾开发区二○一六年政府性基金预算收支平衡表</t>
  </si>
  <si>
    <t>临汾开发区二○一六年公共财政预算收入明细表</t>
  </si>
  <si>
    <t>临汾开发区二○一六年公共财政预算收支平衡表</t>
  </si>
  <si>
    <t>一般公共服务支出</t>
  </si>
  <si>
    <t xml:space="preserve">  政府办公厅（室）及相关机构事务</t>
  </si>
  <si>
    <t xml:space="preserve">    行政运行【政府办公厅（室）及相关机构事务】</t>
  </si>
  <si>
    <t xml:space="preserve">    一般行政管理事务【政府办公厅（室）及相关机构事务】</t>
  </si>
  <si>
    <t xml:space="preserve">    政务公开审批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</si>
  <si>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</si>
  <si>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</si>
  <si>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</si>
  <si>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行政运行【发展与改革事务】</t>
  </si>
  <si>
    <t xml:space="preserve">  财政事务</t>
  </si>
  <si>
    <t xml:space="preserve">    行政运行【财政事务】</t>
  </si>
  <si>
    <t xml:space="preserve">    一般行政管理事务【财政事务】</t>
  </si>
  <si>
    <t xml:space="preserve">    财政国库业务</t>
  </si>
  <si>
    <t xml:space="preserve">    财政委托业务支出</t>
  </si>
  <si>
    <t xml:space="preserve">  税收事务</t>
  </si>
  <si>
    <t xml:space="preserve">    其他税收事务支出</t>
  </si>
  <si>
    <t xml:space="preserve">  人力资源事务</t>
  </si>
  <si>
    <t xml:space="preserve">    行政运行【人力资源事务】</t>
  </si>
  <si>
    <t xml:space="preserve">    一般行政管理事务【人力资源事务】</t>
  </si>
  <si>
    <t xml:space="preserve">  纪检监察事务</t>
  </si>
  <si>
    <t xml:space="preserve">    行政运行【纪检监察事务】</t>
  </si>
  <si>
    <t xml:space="preserve">    一般行政管理事务【纪检监察事务】</t>
  </si>
  <si>
    <t xml:space="preserve">  商贸事务</t>
  </si>
  <si>
    <t xml:space="preserve">    行政运行【商贸事务】</t>
  </si>
  <si>
    <t xml:space="preserve">    一般行政管理事务【商贸事务】</t>
  </si>
  <si>
    <t xml:space="preserve">    招商引资</t>
  </si>
  <si>
    <t xml:space="preserve">  群众团体事务</t>
  </si>
  <si>
    <t xml:space="preserve">    一般行政管理事务【群众团体事务】</t>
  </si>
  <si>
    <t xml:space="preserve">    其他群众团体事务支出</t>
  </si>
  <si>
    <t xml:space="preserve">  党委办公厅（室）及相关机构事务</t>
  </si>
  <si>
    <t xml:space="preserve">    行政运行【党委办公厅（室）及相关机构事务】</t>
  </si>
  <si>
    <t xml:space="preserve">    一般行政管理事务【党委办公厅（室）及相关机构事务】</t>
  </si>
  <si>
    <t xml:space="preserve">    其他党委办公厅（室）及相关机构事务支出</t>
  </si>
  <si>
    <t xml:space="preserve">  组织事务</t>
  </si>
  <si>
    <t xml:space="preserve">    一般行政管理事务【组织事务】</t>
  </si>
  <si>
    <t>公共安全支出</t>
  </si>
  <si>
    <t xml:space="preserve">  武装警察</t>
  </si>
  <si>
    <t xml:space="preserve">    消防</t>
  </si>
  <si>
    <t xml:space="preserve">  公安</t>
  </si>
  <si>
    <t xml:space="preserve">    行政运行【公安】</t>
  </si>
  <si>
    <t xml:space="preserve">    一般行政管理事务【公安】</t>
  </si>
  <si>
    <t xml:space="preserve">    治安管理</t>
  </si>
  <si>
    <t>教育支出</t>
  </si>
  <si>
    <t xml:space="preserve">  普通教育</t>
  </si>
  <si>
    <t xml:space="preserve">    小学教育</t>
  </si>
  <si>
    <t xml:space="preserve">    初中教育</t>
  </si>
  <si>
    <t xml:space="preserve">    其他普通教育支出</t>
  </si>
  <si>
    <t xml:space="preserve">  成人教育</t>
  </si>
  <si>
    <t xml:space="preserve">    其他成人教育支出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</si>
  <si>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</si>
  <si>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</si>
  <si>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</si>
  <si>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</si>
  <si>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</si>
  <si>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其他科学技术支出</t>
  </si>
  <si>
    <t xml:space="preserve">    其他科学技术支出</t>
  </si>
  <si>
    <t>文化体育与传媒支出</t>
  </si>
  <si>
    <t xml:space="preserve">  文化</t>
  </si>
  <si>
    <t xml:space="preserve">    艺术表演团体</t>
  </si>
  <si>
    <t>社会保障和就业支出</t>
  </si>
  <si>
    <t xml:space="preserve">  人力资源和社会保障管理事务</t>
  </si>
  <si>
    <t xml:space="preserve">    社会保险经办机构</t>
  </si>
  <si>
    <t xml:space="preserve">  财政对社会保险基金的补助</t>
  </si>
  <si>
    <t xml:space="preserve">    财政对基本养老保险基金的补助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</si>
  <si>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</si>
  <si>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</si>
  <si>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</si>
  <si>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</si>
  <si>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</si>
  <si>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</si>
  <si>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死亡抚恤</t>
  </si>
  <si>
    <t xml:space="preserve">    在乡复员、退伍军人生活补助</t>
  </si>
  <si>
    <t xml:space="preserve">    义务兵优待</t>
  </si>
  <si>
    <t xml:space="preserve">  残疾人事业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</si>
  <si>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</si>
  <si>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</si>
  <si>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</si>
  <si>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</si>
  <si>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</si>
  <si>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</si>
  <si>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>医疗卫生与计划生育支出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</si>
  <si>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</si>
  <si>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</si>
  <si>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</si>
  <si>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基本公共卫生服务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</si>
  <si>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</si>
  <si>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</si>
  <si>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</si>
  <si>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</si>
  <si>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</si>
  <si>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</si>
  <si>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</si>
  <si>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</si>
  <si>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计划生育事务</t>
  </si>
  <si>
    <t xml:space="preserve">    计划生育机构</t>
  </si>
  <si>
    <t xml:space="preserve">    其他计划生育事务支出</t>
  </si>
  <si>
    <t xml:space="preserve">  食品和药品监督管理事务</t>
  </si>
  <si>
    <t xml:space="preserve">    一般行政管理事务【食品和药品监督管理事务】</t>
  </si>
  <si>
    <t>节能环保支出</t>
  </si>
  <si>
    <t xml:space="preserve">  污染减排</t>
  </si>
  <si>
    <t xml:space="preserve">    环境执法监察</t>
  </si>
  <si>
    <t>城乡社区支出</t>
  </si>
  <si>
    <t xml:space="preserve">  城乡社区管理事务</t>
  </si>
  <si>
    <t xml:space="preserve">    行政运行【城乡社区管理事务】</t>
  </si>
  <si>
    <t xml:space="preserve">    一般行政管理事务【城乡社区管理事务】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</si>
  <si>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</si>
  <si>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</si>
  <si>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</si>
  <si>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</si>
  <si>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</si>
  <si>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</si>
  <si>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</si>
  <si>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</si>
  <si>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>农林水支出</t>
  </si>
  <si>
    <t xml:space="preserve">  农业</t>
  </si>
  <si>
    <t xml:space="preserve">    稳定农民收入补贴</t>
  </si>
  <si>
    <t xml:space="preserve">    农村道路建设</t>
  </si>
  <si>
    <t xml:space="preserve">    其他农业支出</t>
  </si>
  <si>
    <t xml:space="preserve">  农村综合改革</t>
  </si>
  <si>
    <t xml:space="preserve">    对村民委员会和村党支部的补助</t>
  </si>
  <si>
    <t>资源勘探信息等支出</t>
  </si>
  <si>
    <t xml:space="preserve">  支持中小企业发展和管理支出</t>
  </si>
  <si>
    <t xml:space="preserve">    其他支持中小企业发展和管理支出</t>
  </si>
  <si>
    <t>援助其他地区支出</t>
  </si>
  <si>
    <t xml:space="preserve">  其他支出【援助其他地区支出 】</t>
  </si>
  <si>
    <t>国土海洋气象等支出</t>
  </si>
  <si>
    <t xml:space="preserve">  国土资源事务</t>
  </si>
  <si>
    <t xml:space="preserve">    行政运行【国土资源事务】</t>
  </si>
  <si>
    <t xml:space="preserve">  地震事务</t>
  </si>
  <si>
    <t xml:space="preserve">    其他地震事务支出</t>
  </si>
  <si>
    <t>住房保障支出</t>
  </si>
  <si>
    <t xml:space="preserve">  保障性安居工程支出</t>
  </si>
  <si>
    <t xml:space="preserve">    廉租住房【保障性安居工程支出】</t>
  </si>
  <si>
    <t xml:space="preserve">    棚户区改造【保障性安居工程支出】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</si>
  <si>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</si>
  <si>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</si>
  <si>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</si>
  <si>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</si>
  <si>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预备费</t>
  </si>
  <si>
    <t>其他支出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</si>
  <si>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</si>
  <si>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</si>
  <si>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</si>
  <si>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</si>
  <si>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</si>
  <si>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>表四</t>
  </si>
  <si>
    <t>功 能 科 目</t>
  </si>
  <si>
    <t>临汾开发区二○一六年公共财政预算支出明细表</t>
  </si>
  <si>
    <t>临汾开发区二○一六年财政预算支出总表</t>
  </si>
  <si>
    <t>二十一、其他支出</t>
  </si>
  <si>
    <t>二十二、债务付息支出</t>
  </si>
  <si>
    <t>201</t>
  </si>
  <si>
    <t>一般公共服务支出</t>
  </si>
  <si>
    <t xml:space="preserve">  群众团体事务</t>
  </si>
  <si>
    <t xml:space="preserve">  组织事务</t>
  </si>
  <si>
    <t xml:space="preserve">    优抚对象抚恤补助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</si>
  <si>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</si>
  <si>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</si>
  <si>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</si>
  <si>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</si>
  <si>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优抚对象医疗补助</t>
  </si>
  <si>
    <t xml:space="preserve">    城乡医疗救助</t>
  </si>
  <si>
    <t xml:space="preserve">  计划生育事务</t>
  </si>
  <si>
    <t>住房保障支出</t>
  </si>
  <si>
    <t xml:space="preserve">  保障性安居工程支出</t>
  </si>
  <si>
    <t>21007</t>
  </si>
  <si>
    <t>2100799</t>
  </si>
  <si>
    <t>221</t>
  </si>
  <si>
    <t>22101</t>
  </si>
  <si>
    <t>2210199</t>
  </si>
  <si>
    <t>20129</t>
  </si>
  <si>
    <t>2012999</t>
  </si>
  <si>
    <t>20132</t>
  </si>
  <si>
    <t>2013202</t>
  </si>
  <si>
    <t>20819</t>
  </si>
  <si>
    <t>2081901</t>
  </si>
  <si>
    <t>20820</t>
  </si>
  <si>
    <t>2082001</t>
  </si>
  <si>
    <t>2100504</t>
  </si>
  <si>
    <t>2100509</t>
  </si>
  <si>
    <t xml:space="preserve">    困难职工救助</t>
  </si>
  <si>
    <t>临财建【2015】316号</t>
  </si>
  <si>
    <t xml:space="preserve">    农村党员培训经费</t>
  </si>
  <si>
    <t>临财行【2015】216号</t>
  </si>
  <si>
    <t>20502</t>
  </si>
  <si>
    <t>2050299</t>
  </si>
  <si>
    <t xml:space="preserve">  普通教育</t>
  </si>
  <si>
    <t>临财教【2015】293号</t>
  </si>
  <si>
    <t>临财行【2015】203号</t>
  </si>
  <si>
    <t xml:space="preserve">    民办教师教龄补贴</t>
  </si>
  <si>
    <t xml:space="preserve">    农村财会人员培训</t>
  </si>
  <si>
    <r>
      <t>临财社【2015】227号</t>
    </r>
  </si>
  <si>
    <r>
      <t>临财社【2015】235号</t>
    </r>
  </si>
  <si>
    <r>
      <t>临财社【2015】235号</t>
    </r>
  </si>
  <si>
    <t>临财社【2015】273号</t>
  </si>
  <si>
    <t>临财社【2015】229号</t>
  </si>
  <si>
    <t xml:space="preserve">    农村计生家庭奖励</t>
  </si>
  <si>
    <t>临财社【2015】176号</t>
  </si>
  <si>
    <t>临财社【2015】221号</t>
  </si>
  <si>
    <t>临财综【2015】99号</t>
  </si>
  <si>
    <t xml:space="preserve">    保障性安居工程</t>
  </si>
  <si>
    <t>1.44</t>
  </si>
  <si>
    <t>0.5</t>
  </si>
  <si>
    <t>0.62</t>
  </si>
  <si>
    <t>0.9</t>
  </si>
  <si>
    <t>26</t>
  </si>
  <si>
    <t>5</t>
  </si>
  <si>
    <t>3</t>
  </si>
  <si>
    <t>临汾开发区二○一六年专项转移支付资金安排情况表</t>
  </si>
  <si>
    <t>年初预算下达工会</t>
  </si>
  <si>
    <t>年初预算下达人事局</t>
  </si>
  <si>
    <t>年初预算下达教办</t>
  </si>
  <si>
    <t>年初预算下达滨河办事处</t>
  </si>
  <si>
    <t>临汾开发区二○一六年“三公”经费预（决）算表</t>
  </si>
  <si>
    <t>2015年决算数据</t>
  </si>
  <si>
    <t>2016年预算数据</t>
  </si>
  <si>
    <t>——</t>
  </si>
  <si>
    <t>项目</t>
  </si>
  <si>
    <t>预算数</t>
  </si>
  <si>
    <t>决算数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</si>
  <si>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</si>
  <si>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</si>
  <si>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</si>
  <si>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</si>
  <si>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</si>
  <si>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</si>
  <si>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</si>
  <si>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2016年度临汾开发区地方政府债务预算</t>
  </si>
  <si>
    <t>表十一</t>
  </si>
  <si>
    <t>表十、临汾开发区二○一六年政府性债务预算表</t>
  </si>
  <si>
    <t>表十一、临汾开发区二○一六年“三公”经费预（决）算表</t>
  </si>
  <si>
    <t>单位:万元</t>
  </si>
  <si>
    <t>表十二、临汾开发区二○一六年公共预算财政拨款基本支出经济分类预算表</t>
  </si>
  <si>
    <t>2016年一般公共预算财政拨款基本支出预算明细表</t>
  </si>
  <si>
    <t>科目名称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</si>
  <si>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</si>
  <si>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</si>
  <si>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</si>
  <si>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</si>
  <si>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</si>
  <si>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</si>
  <si>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</si>
  <si>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</si>
  <si>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</si>
  <si>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</si>
  <si>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30105</t>
  </si>
  <si>
    <t xml:space="preserve">  伙食费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</si>
  <si>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</si>
  <si>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</si>
  <si>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</si>
  <si>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</si>
  <si>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</si>
  <si>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</si>
  <si>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</si>
  <si>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</si>
  <si>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</si>
  <si>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</si>
  <si>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</si>
  <si>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</si>
  <si>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</si>
  <si>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</si>
  <si>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</si>
  <si>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</si>
  <si>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</si>
  <si>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</si>
  <si>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</si>
  <si>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</si>
  <si>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</si>
  <si>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</si>
  <si>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</si>
  <si>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</si>
  <si>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</si>
  <si>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</si>
  <si>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</si>
  <si>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</si>
  <si>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</si>
  <si>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</si>
  <si>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</si>
  <si>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</si>
  <si>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</si>
  <si>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</si>
  <si>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</si>
  <si>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</si>
  <si>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</si>
  <si>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</si>
  <si>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</si>
  <si>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</si>
  <si>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</si>
  <si>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30219</t>
  </si>
  <si>
    <t xml:space="preserve">  装备购置费</t>
  </si>
  <si>
    <t>30220</t>
  </si>
  <si>
    <t xml:space="preserve">  工程建设费</t>
  </si>
  <si>
    <t>30221</t>
  </si>
  <si>
    <t xml:space="preserve">  作战费</t>
  </si>
  <si>
    <t>30222</t>
  </si>
  <si>
    <t xml:space="preserve">  军用油料费</t>
  </si>
  <si>
    <t>30223</t>
  </si>
  <si>
    <t xml:space="preserve">  军队其他运行维护费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</si>
  <si>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</si>
  <si>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</si>
  <si>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</si>
  <si>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</si>
  <si>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</si>
  <si>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</si>
  <si>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</si>
  <si>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</si>
  <si>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</si>
  <si>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</si>
  <si>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</si>
  <si>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</si>
  <si>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</si>
  <si>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</si>
  <si>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</si>
  <si>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</si>
  <si>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</si>
  <si>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</si>
  <si>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</si>
  <si>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</si>
  <si>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</si>
  <si>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</si>
  <si>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</si>
  <si>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</si>
  <si>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</si>
  <si>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</si>
  <si>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</si>
  <si>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</si>
  <si>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</si>
  <si>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</si>
  <si>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</si>
  <si>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</si>
  <si>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</si>
  <si>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</si>
  <si>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</si>
  <si>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</si>
  <si>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</si>
  <si>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</si>
  <si>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</si>
  <si>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</si>
  <si>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</si>
  <si>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</si>
  <si>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</si>
  <si>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</si>
  <si>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</si>
  <si>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</si>
  <si>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</si>
  <si>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</si>
  <si>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</si>
  <si>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</si>
  <si>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</si>
  <si>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</si>
  <si>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</si>
  <si>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</si>
  <si>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</si>
  <si>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</si>
  <si>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</si>
  <si>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</si>
  <si>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</si>
  <si>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</si>
  <si>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</si>
  <si>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</si>
  <si>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</si>
  <si>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</si>
  <si>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</si>
  <si>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</si>
  <si>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</si>
  <si>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</si>
  <si>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</si>
  <si>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</si>
  <si>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</si>
  <si>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</si>
  <si>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</si>
  <si>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</si>
  <si>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</si>
  <si>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</si>
  <si>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</si>
  <si>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</si>
  <si>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</si>
  <si>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</si>
  <si>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</si>
  <si>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</si>
  <si>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</si>
  <si>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</si>
  <si>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</si>
  <si>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</si>
  <si>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</si>
  <si>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</si>
  <si>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</si>
  <si>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</si>
  <si>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</si>
  <si>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</si>
  <si>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</si>
  <si>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</si>
  <si>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</si>
  <si>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</si>
  <si>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</si>
  <si>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</si>
  <si>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</si>
  <si>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</si>
  <si>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</si>
  <si>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</si>
  <si>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</si>
  <si>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</si>
  <si>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</si>
  <si>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</si>
  <si>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</si>
  <si>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</si>
  <si>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</si>
  <si>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</si>
  <si>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</si>
  <si>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</si>
  <si>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</si>
  <si>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</si>
  <si>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</si>
  <si>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</si>
  <si>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</si>
  <si>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</si>
  <si>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</si>
  <si>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</si>
  <si>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</si>
  <si>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</si>
  <si>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</si>
  <si>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</si>
  <si>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</si>
  <si>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>39906</t>
  </si>
  <si>
    <t xml:space="preserve">  赠与</t>
  </si>
  <si>
    <t>39907</t>
  </si>
  <si>
    <t xml:space="preserve">  贷款转贷</t>
  </si>
  <si>
    <t>39999</t>
  </si>
  <si>
    <t>一般公共预算支出</t>
  </si>
  <si>
    <t>科目编码</t>
  </si>
  <si>
    <t>表十二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</si>
</sst>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"/>
    <numFmt numFmtId="177" formatCode="#,##0.0"/>
    <numFmt numFmtId="178" formatCode="0.0000"/>
    <numFmt numFmtId="179" formatCode="0.000"/>
    <numFmt numFmtId="180" formatCode="0.00000"/>
    <numFmt numFmtId="181" formatCode="0.000000"/>
    <numFmt numFmtId="182" formatCode="&quot;是&quot;;&quot;是&quot;;&quot;否&quot;"/>
    <numFmt numFmtId="183" formatCode="&quot;真&quot;;&quot;真&quot;;&quot;假&quot;"/>
    <numFmt numFmtId="184" formatCode="&quot;开&quot;;&quot;开&quot;;&quot;关&quot;"/>
    <numFmt numFmtId="185" formatCode="0.000_ "/>
    <numFmt numFmtId="186" formatCode="0.00_ "/>
    <numFmt numFmtId="187" formatCode="#,##0.00_ "/>
    <numFmt numFmtId="188" formatCode="#,##0.0000000000000_ "/>
    <numFmt numFmtId="189" formatCode="#,##0.000000000000_ "/>
    <numFmt numFmtId="190" formatCode="#,##0.00000000000_ "/>
    <numFmt numFmtId="191" formatCode="#,##0.0000000000_ "/>
    <numFmt numFmtId="192" formatCode="#,##0.000000000_ "/>
    <numFmt numFmtId="193" formatCode="#,##0.00000000_ "/>
    <numFmt numFmtId="194" formatCode="#,##0.0000000_ "/>
    <numFmt numFmtId="195" formatCode="#,##0.000000_ "/>
    <numFmt numFmtId="196" formatCode="#,##0.00000_ "/>
    <numFmt numFmtId="197" formatCode="#,##0.0000_ "/>
    <numFmt numFmtId="198" formatCode="#,##0.000_ "/>
    <numFmt numFmtId="199" formatCode="0_ "/>
    <numFmt numFmtId="200" formatCode="0.0000_ "/>
    <numFmt numFmtId="201" formatCode="#,##0_ "/>
    <numFmt numFmtId="202" formatCode="#,##0.0_ "/>
    <numFmt numFmtId="203" formatCode="0_);[Red]\(0\)"/>
    <numFmt numFmtId="204" formatCode="0.0_);[Red]\(0.0\)"/>
    <numFmt numFmtId="205" formatCode="0.00_);[Red]\(0.00\)"/>
    <numFmt numFmtId="206" formatCode="0.0_ "/>
    <numFmt numFmtId="207" formatCode="0.00_);\(0.00\)"/>
    <numFmt numFmtId="208" formatCode=";;"/>
    <numFmt numFmtId="209" formatCode="&quot;¥&quot;* _-#,##0;&quot;¥&quot;* \-#,##0;&quot;¥&quot;* _-&quot;-&quot;;@"/>
    <numFmt numFmtId="210" formatCode="#,##0.00_);[Red]\(#,##0.00\)"/>
    <numFmt numFmtId="211" formatCode="0.00000_ 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);[Red]\(0.0000\)"/>
    <numFmt numFmtId="218" formatCode="yyyy&quot;年&quot;mm&quot;月&quot;dd&quot;日&quot;"/>
    <numFmt numFmtId="219" formatCode="#,##0.0000"/>
    <numFmt numFmtId="220" formatCode="0.00;_簀"/>
    <numFmt numFmtId="221" formatCode="* #,##0.0000;* \-#,##0.0000;* &quot;-&quot;??;@"/>
    <numFmt numFmtId="222" formatCode="\ _ * #,##0.00_ ;_ * \-#,##0.00_ ;_ * &quot;&quot;\ &quot;&quot;??_ ;_ @_ "/>
    <numFmt numFmtId="223" formatCode="#,##0.00000"/>
    <numFmt numFmtId="224" formatCode="* #,##0.00;* \-#,##0.00;* &quot;-&quot;??;@"/>
    <numFmt numFmtId="225" formatCode="0.000000_ "/>
    <numFmt numFmtId="226" formatCode="0.000_);[Red]\(0.000\)"/>
  </numFmts>
  <fonts count="50">
    <font>
      <sz val="12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20"/>
      <name val="方正大标宋简体"/>
      <family val="0"/>
    </font>
    <font>
      <sz val="12"/>
      <name val="Times New Roman"/>
      <family val="1"/>
    </font>
    <font>
      <sz val="14"/>
      <name val="隶书"/>
      <family val="3"/>
    </font>
    <font>
      <sz val="16"/>
      <name val="方正隶书简体"/>
      <family val="0"/>
    </font>
    <font>
      <b/>
      <sz val="16"/>
      <name val="华文中宋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sz val="12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b/>
      <sz val="10"/>
      <name val="楷体_GB2312"/>
      <family val="3"/>
    </font>
    <font>
      <sz val="10"/>
      <name val="仿宋_GB2312"/>
      <family val="3"/>
    </font>
    <font>
      <sz val="16"/>
      <name val="华文中宋"/>
      <family val="0"/>
    </font>
    <font>
      <sz val="9"/>
      <name val="Times New Roman"/>
      <family val="1"/>
    </font>
    <font>
      <sz val="9"/>
      <name val="仿宋_GB2312"/>
      <family val="3"/>
    </font>
    <font>
      <sz val="10"/>
      <name val="A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36"/>
      <name val="黑体"/>
      <family val="3"/>
    </font>
    <font>
      <b/>
      <sz val="10"/>
      <name val="Arial"/>
      <family val="2"/>
    </font>
    <font>
      <sz val="14"/>
      <name val="宋体"/>
      <family val="0"/>
    </font>
    <font>
      <b/>
      <sz val="10"/>
      <name val="仿宋_GB2312"/>
      <family val="3"/>
    </font>
    <font>
      <sz val="9.5"/>
      <name val="仿宋_GB2312"/>
      <family val="3"/>
    </font>
    <font>
      <b/>
      <sz val="9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9"/>
      <color indexed="12"/>
      <name val="仿宋_GB2312"/>
      <family val="3"/>
    </font>
    <font>
      <b/>
      <sz val="12"/>
      <name val="楷体"/>
      <family val="3"/>
    </font>
    <font>
      <b/>
      <sz val="11"/>
      <name val="楷体"/>
      <family val="3"/>
    </font>
    <font>
      <b/>
      <sz val="14"/>
      <name val="仿宋_GB2312"/>
      <family val="3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5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vertical="center"/>
    </xf>
    <xf numFmtId="58" fontId="9" fillId="0" borderId="0" xfId="16" applyNumberFormat="1" applyFont="1" applyAlignment="1">
      <alignment horizontal="distributed" vertical="center"/>
      <protection/>
    </xf>
    <xf numFmtId="0" fontId="10" fillId="0" borderId="0" xfId="16" applyFont="1" applyAlignment="1">
      <alignment vertical="center"/>
      <protection/>
    </xf>
    <xf numFmtId="0" fontId="10" fillId="0" borderId="0" xfId="0" applyFont="1" applyAlignment="1">
      <alignment vertical="center"/>
    </xf>
    <xf numFmtId="203" fontId="17" fillId="0" borderId="1" xfId="0" applyNumberFormat="1" applyFont="1" applyBorder="1" applyAlignment="1" applyProtection="1">
      <alignment horizontal="left" vertical="center" shrinkToFit="1"/>
      <protection locked="0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shrinkToFit="1"/>
    </xf>
    <xf numFmtId="1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" fontId="17" fillId="0" borderId="1" xfId="0" applyNumberFormat="1" applyFont="1" applyBorder="1" applyAlignment="1">
      <alignment horizontal="left" vertical="center" shrinkToFit="1"/>
    </xf>
    <xf numFmtId="0" fontId="17" fillId="0" borderId="1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22" fontId="19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22" fontId="19" fillId="0" borderId="0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201" fontId="14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186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203" fontId="15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203" fontId="17" fillId="2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2" fillId="0" borderId="0" xfId="21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21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2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/>
    </xf>
    <xf numFmtId="0" fontId="17" fillId="0" borderId="1" xfId="0" applyFont="1" applyBorder="1" applyAlignment="1" applyProtection="1">
      <alignment/>
      <protection locked="0"/>
    </xf>
    <xf numFmtId="0" fontId="17" fillId="0" borderId="1" xfId="0" applyFont="1" applyFill="1" applyBorder="1" applyAlignment="1">
      <alignment horizontal="left" shrinkToFit="1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1" xfId="0" applyFont="1" applyFill="1" applyBorder="1" applyAlignment="1">
      <alignment shrinkToFit="1"/>
    </xf>
    <xf numFmtId="0" fontId="14" fillId="0" borderId="0" xfId="0" applyFont="1" applyFill="1" applyAlignment="1">
      <alignment/>
    </xf>
    <xf numFmtId="203" fontId="12" fillId="0" borderId="0" xfId="0" applyNumberFormat="1" applyFont="1" applyAlignment="1">
      <alignment/>
    </xf>
    <xf numFmtId="203" fontId="13" fillId="0" borderId="2" xfId="0" applyNumberFormat="1" applyFont="1" applyFill="1" applyBorder="1" applyAlignment="1">
      <alignment horizontal="center" vertical="center" wrapText="1"/>
    </xf>
    <xf numFmtId="203" fontId="0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right"/>
    </xf>
    <xf numFmtId="203" fontId="23" fillId="0" borderId="0" xfId="0" applyNumberFormat="1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3" fontId="21" fillId="0" borderId="0" xfId="0" applyNumberFormat="1" applyFont="1" applyFill="1" applyBorder="1" applyAlignment="1">
      <alignment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right" vertical="center" wrapText="1"/>
    </xf>
    <xf numFmtId="19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01" fontId="20" fillId="0" borderId="1" xfId="0" applyNumberFormat="1" applyFont="1" applyBorder="1" applyAlignment="1">
      <alignment vertical="center" wrapText="1"/>
    </xf>
    <xf numFmtId="49" fontId="18" fillId="0" borderId="1" xfId="22" applyNumberFormat="1" applyFont="1" applyFill="1" applyBorder="1" applyAlignment="1" applyProtection="1">
      <alignment horizontal="left" vertical="center" wrapText="1"/>
      <protection/>
    </xf>
    <xf numFmtId="14" fontId="12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" xfId="0" applyNumberFormat="1" applyFont="1" applyFill="1" applyBorder="1" applyAlignment="1" applyProtection="1">
      <alignment horizontal="left" vertical="center" wrapText="1"/>
      <protection/>
    </xf>
    <xf numFmtId="203" fontId="0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6" fontId="17" fillId="0" borderId="0" xfId="0" applyNumberFormat="1" applyFont="1" applyAlignment="1">
      <alignment vertical="center"/>
    </xf>
    <xf numFmtId="49" fontId="17" fillId="0" borderId="4" xfId="0" applyNumberFormat="1" applyFont="1" applyFill="1" applyBorder="1" applyAlignment="1" applyProtection="1">
      <alignment horizontal="left" vertical="center" wrapText="1"/>
      <protection/>
    </xf>
    <xf numFmtId="49" fontId="18" fillId="0" borderId="5" xfId="2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203" fontId="17" fillId="0" borderId="1" xfId="0" applyNumberFormat="1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7" fillId="0" borderId="0" xfId="0" applyNumberFormat="1" applyFont="1" applyFill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205" fontId="25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199" fontId="17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203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31" fillId="0" borderId="0" xfId="0" applyFont="1" applyAlignment="1">
      <alignment/>
    </xf>
    <xf numFmtId="0" fontId="21" fillId="0" borderId="1" xfId="0" applyFont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03" fontId="17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>
      <alignment vertical="center" wrapText="1" shrinkToFi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shrinkToFit="1"/>
    </xf>
    <xf numFmtId="203" fontId="14" fillId="0" borderId="1" xfId="0" applyNumberFormat="1" applyFont="1" applyBorder="1" applyAlignment="1" applyProtection="1">
      <alignment horizontal="right" vertical="center" shrinkToFit="1"/>
      <protection locked="0"/>
    </xf>
    <xf numFmtId="0" fontId="32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203" fontId="21" fillId="0" borderId="1" xfId="0" applyNumberFormat="1" applyFont="1" applyBorder="1" applyAlignment="1" applyProtection="1">
      <alignment horizontal="left" vertical="center" wrapText="1"/>
      <protection locked="0"/>
    </xf>
    <xf numFmtId="203" fontId="14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" xfId="0" applyFont="1" applyBorder="1" applyAlignment="1">
      <alignment horizontal="left" vertical="center" wrapText="1"/>
    </xf>
    <xf numFmtId="203" fontId="17" fillId="0" borderId="0" xfId="0" applyNumberFormat="1" applyFont="1" applyAlignment="1">
      <alignment vertical="center"/>
    </xf>
    <xf numFmtId="203" fontId="17" fillId="0" borderId="1" xfId="23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 applyProtection="1">
      <alignment vertical="center" wrapText="1"/>
      <protection locked="0"/>
    </xf>
    <xf numFmtId="0" fontId="3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203" fontId="17" fillId="0" borderId="1" xfId="0" applyNumberFormat="1" applyFont="1" applyBorder="1" applyAlignment="1">
      <alignment horizontal="right" vertical="center"/>
    </xf>
    <xf numFmtId="203" fontId="14" fillId="0" borderId="1" xfId="23" applyNumberFormat="1" applyFont="1" applyBorder="1" applyAlignment="1">
      <alignment vertical="center"/>
    </xf>
    <xf numFmtId="201" fontId="21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 locked="0"/>
    </xf>
    <xf numFmtId="203" fontId="24" fillId="0" borderId="0" xfId="0" applyNumberFormat="1" applyFont="1" applyBorder="1" applyAlignment="1">
      <alignment vertical="center"/>
    </xf>
    <xf numFmtId="203" fontId="17" fillId="0" borderId="0" xfId="0" applyNumberFormat="1" applyFont="1" applyBorder="1" applyAlignment="1">
      <alignment vertical="center"/>
    </xf>
    <xf numFmtId="0" fontId="21" fillId="0" borderId="1" xfId="0" applyFont="1" applyBorder="1" applyAlignment="1" applyProtection="1">
      <alignment horizontal="left" vertical="center" wrapText="1"/>
      <protection locked="0"/>
    </xf>
    <xf numFmtId="203" fontId="14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1" fontId="35" fillId="0" borderId="1" xfId="0" applyNumberFormat="1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10" fontId="17" fillId="0" borderId="1" xfId="21" applyNumberFormat="1" applyFont="1" applyFill="1" applyBorder="1" applyAlignment="1" applyProtection="1">
      <alignment horizontal="right" vertical="center" wrapText="1"/>
      <protection/>
    </xf>
    <xf numFmtId="0" fontId="35" fillId="0" borderId="1" xfId="0" applyFont="1" applyFill="1" applyBorder="1" applyAlignment="1" applyProtection="1">
      <alignment vertical="center"/>
      <protection locked="0"/>
    </xf>
    <xf numFmtId="10" fontId="17" fillId="0" borderId="1" xfId="17" applyNumberFormat="1" applyFont="1" applyFill="1" applyBorder="1" applyAlignment="1" applyProtection="1">
      <alignment vertical="center" wrapText="1"/>
      <protection/>
    </xf>
    <xf numFmtId="0" fontId="36" fillId="0" borderId="1" xfId="0" applyFont="1" applyFill="1" applyBorder="1" applyAlignment="1" applyProtection="1">
      <alignment vertical="center"/>
      <protection locked="0"/>
    </xf>
    <xf numFmtId="1" fontId="35" fillId="0" borderId="1" xfId="0" applyNumberFormat="1" applyFont="1" applyFill="1" applyBorder="1" applyAlignment="1" applyProtection="1">
      <alignment vertical="center"/>
      <protection locked="0"/>
    </xf>
    <xf numFmtId="0" fontId="35" fillId="0" borderId="1" xfId="0" applyNumberFormat="1" applyFont="1" applyFill="1" applyBorder="1" applyAlignment="1" applyProtection="1">
      <alignment vertical="center"/>
      <protection locked="0"/>
    </xf>
    <xf numFmtId="0" fontId="35" fillId="0" borderId="1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205" fontId="21" fillId="0" borderId="0" xfId="0" applyNumberFormat="1" applyFont="1" applyAlignment="1">
      <alignment horizontal="right" vertical="center"/>
    </xf>
    <xf numFmtId="203" fontId="14" fillId="0" borderId="2" xfId="0" applyNumberFormat="1" applyFont="1" applyFill="1" applyBorder="1" applyAlignment="1">
      <alignment horizontal="right" wrapText="1"/>
    </xf>
    <xf numFmtId="203" fontId="17" fillId="0" borderId="2" xfId="0" applyNumberFormat="1" applyFont="1" applyFill="1" applyBorder="1" applyAlignment="1">
      <alignment wrapText="1"/>
    </xf>
    <xf numFmtId="203" fontId="17" fillId="0" borderId="2" xfId="0" applyNumberFormat="1" applyFont="1" applyFill="1" applyBorder="1" applyAlignment="1">
      <alignment horizontal="right" wrapText="1"/>
    </xf>
    <xf numFmtId="203" fontId="17" fillId="0" borderId="1" xfId="0" applyNumberFormat="1" applyFont="1" applyFill="1" applyBorder="1" applyAlignment="1">
      <alignment wrapText="1"/>
    </xf>
    <xf numFmtId="203" fontId="17" fillId="0" borderId="1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203" fontId="17" fillId="0" borderId="1" xfId="18" applyNumberFormat="1" applyFont="1" applyFill="1" applyBorder="1" applyAlignment="1" applyProtection="1">
      <alignment horizontal="right" wrapText="1"/>
      <protection/>
    </xf>
    <xf numFmtId="203" fontId="17" fillId="0" borderId="1" xfId="18" applyNumberFormat="1" applyFont="1" applyFill="1" applyBorder="1" applyAlignment="1" applyProtection="1">
      <alignment wrapText="1"/>
      <protection/>
    </xf>
    <xf numFmtId="203" fontId="17" fillId="0" borderId="1" xfId="18" applyNumberFormat="1" applyFont="1" applyFill="1" applyBorder="1" applyAlignment="1" applyProtection="1">
      <alignment horizontal="right" vertical="center"/>
      <protection/>
    </xf>
    <xf numFmtId="203" fontId="17" fillId="0" borderId="1" xfId="18" applyNumberFormat="1" applyFont="1" applyFill="1" applyBorder="1" applyAlignment="1" applyProtection="1">
      <alignment horizontal="right"/>
      <protection/>
    </xf>
    <xf numFmtId="203" fontId="17" fillId="0" borderId="1" xfId="0" applyNumberFormat="1" applyFont="1" applyBorder="1" applyAlignment="1">
      <alignment wrapText="1"/>
    </xf>
    <xf numFmtId="0" fontId="3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03" fontId="17" fillId="0" borderId="1" xfId="0" applyNumberFormat="1" applyFont="1" applyFill="1" applyBorder="1" applyAlignment="1">
      <alignment/>
    </xf>
    <xf numFmtId="203" fontId="17" fillId="0" borderId="0" xfId="0" applyNumberFormat="1" applyFont="1" applyAlignment="1">
      <alignment/>
    </xf>
    <xf numFmtId="203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 horizontal="center"/>
    </xf>
    <xf numFmtId="203" fontId="0" fillId="0" borderId="0" xfId="0" applyNumberFormat="1" applyFont="1" applyBorder="1" applyAlignment="1">
      <alignment vertical="center"/>
    </xf>
    <xf numFmtId="0" fontId="38" fillId="0" borderId="2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vertical="center"/>
      <protection locked="0"/>
    </xf>
    <xf numFmtId="3" fontId="35" fillId="0" borderId="1" xfId="0" applyNumberFormat="1" applyFont="1" applyFill="1" applyBorder="1" applyAlignment="1" applyProtection="1">
      <alignment vertical="center"/>
      <protection locked="0"/>
    </xf>
    <xf numFmtId="0" fontId="35" fillId="0" borderId="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203" fontId="14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40" fillId="0" borderId="1" xfId="0" applyFont="1" applyBorder="1" applyAlignment="1">
      <alignment horizontal="center" vertical="center"/>
    </xf>
    <xf numFmtId="186" fontId="40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/>
    </xf>
    <xf numFmtId="186" fontId="17" fillId="0" borderId="1" xfId="0" applyNumberFormat="1" applyFont="1" applyBorder="1" applyAlignment="1">
      <alignment/>
    </xf>
    <xf numFmtId="0" fontId="14" fillId="0" borderId="1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38" fillId="0" borderId="1" xfId="0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left" vertical="center" wrapText="1"/>
    </xf>
    <xf numFmtId="0" fontId="38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>
      <alignment vertical="center"/>
    </xf>
    <xf numFmtId="203" fontId="14" fillId="0" borderId="1" xfId="0" applyNumberFormat="1" applyFont="1" applyBorder="1" applyAlignment="1" applyProtection="1">
      <alignment horizontal="righ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205" fontId="21" fillId="0" borderId="1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 wrapText="1"/>
    </xf>
    <xf numFmtId="0" fontId="21" fillId="0" borderId="5" xfId="0" applyFont="1" applyBorder="1" applyAlignment="1" applyProtection="1">
      <alignment horizontal="left" vertical="center" wrapText="1" shrinkToFi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10" fontId="21" fillId="0" borderId="5" xfId="0" applyNumberFormat="1" applyFont="1" applyFill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 applyProtection="1">
      <alignment vertical="center" wrapText="1"/>
      <protection locked="0"/>
    </xf>
    <xf numFmtId="0" fontId="32" fillId="0" borderId="5" xfId="0" applyFont="1" applyBorder="1" applyAlignment="1">
      <alignment horizontal="left" vertical="center" wrapText="1"/>
    </xf>
    <xf numFmtId="199" fontId="14" fillId="0" borderId="1" xfId="0" applyNumberFormat="1" applyFont="1" applyBorder="1" applyAlignment="1">
      <alignment horizontal="right" vertical="center"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left"/>
    </xf>
    <xf numFmtId="205" fontId="17" fillId="0" borderId="4" xfId="0" applyNumberFormat="1" applyFont="1" applyFill="1" applyBorder="1" applyAlignment="1" applyProtection="1">
      <alignment horizontal="right" vertical="center" wrapText="1"/>
      <protection/>
    </xf>
    <xf numFmtId="217" fontId="17" fillId="0" borderId="4" xfId="0" applyNumberFormat="1" applyFont="1" applyFill="1" applyBorder="1" applyAlignment="1" applyProtection="1">
      <alignment horizontal="right" vertical="center" wrapText="1"/>
      <protection/>
    </xf>
    <xf numFmtId="205" fontId="17" fillId="0" borderId="0" xfId="0" applyNumberFormat="1" applyFont="1" applyAlignment="1">
      <alignment/>
    </xf>
    <xf numFmtId="205" fontId="14" fillId="0" borderId="1" xfId="0" applyNumberFormat="1" applyFont="1" applyFill="1" applyBorder="1" applyAlignment="1">
      <alignment horizontal="center" vertical="center" wrapText="1"/>
    </xf>
    <xf numFmtId="205" fontId="17" fillId="0" borderId="1" xfId="0" applyNumberFormat="1" applyFont="1" applyBorder="1" applyAlignment="1">
      <alignment/>
    </xf>
    <xf numFmtId="186" fontId="17" fillId="0" borderId="1" xfId="0" applyNumberFormat="1" applyFont="1" applyBorder="1" applyAlignment="1">
      <alignment horizontal="center" vertical="center"/>
    </xf>
    <xf numFmtId="199" fontId="43" fillId="0" borderId="1" xfId="0" applyNumberFormat="1" applyFont="1" applyBorder="1" applyAlignment="1">
      <alignment vertical="center" wrapText="1"/>
    </xf>
    <xf numFmtId="3" fontId="15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9" fillId="0" borderId="0" xfId="16" applyFont="1" applyAlignment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3" fontId="15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right" vertical="center"/>
      <protection/>
    </xf>
    <xf numFmtId="0" fontId="31" fillId="0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99" fontId="48" fillId="0" borderId="1" xfId="0" applyNumberFormat="1" applyFont="1" applyBorder="1" applyAlignment="1">
      <alignment vertical="center" wrapText="1"/>
    </xf>
  </cellXfs>
  <cellStyles count="12">
    <cellStyle name="Normal" xfId="0"/>
    <cellStyle name="Percent" xfId="15"/>
    <cellStyle name="常规_2014年省本级预算草案（李慧）" xfId="16"/>
    <cellStyle name="常规_Sheet2" xfId="17"/>
    <cellStyle name="常规_山西省省本级2015年公共财政收支平衡表（草案）(3)" xfId="18"/>
    <cellStyle name="Hyperlink" xfId="19"/>
    <cellStyle name="Currency" xfId="20"/>
    <cellStyle name="Currency [0]" xfId="21"/>
    <cellStyle name="货币[0]_山西省省本级2015年公共财政收支平衡表（草案）(3)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showZeros="0" workbookViewId="0" topLeftCell="A1">
      <selection activeCell="A15" sqref="A15"/>
    </sheetView>
  </sheetViews>
  <sheetFormatPr defaultColWidth="9.00390625" defaultRowHeight="14.25"/>
  <cols>
    <col min="1" max="1" width="120.375" style="0" customWidth="1"/>
  </cols>
  <sheetData>
    <row r="2" ht="18.75">
      <c r="A2" s="1"/>
    </row>
    <row r="3" ht="18.75">
      <c r="A3" s="5"/>
    </row>
    <row r="4" ht="18.75" customHeight="1">
      <c r="A4" s="5"/>
    </row>
    <row r="5" ht="54.75" customHeight="1"/>
    <row r="6" ht="63.75" customHeight="1">
      <c r="A6" s="255" t="s">
        <v>318</v>
      </c>
    </row>
    <row r="7" ht="57.75" customHeight="1" hidden="1">
      <c r="A7" s="255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30" customHeight="1">
      <c r="A12" s="2"/>
    </row>
    <row r="13" ht="32.25" customHeight="1">
      <c r="A13" s="3" t="s">
        <v>80</v>
      </c>
    </row>
    <row r="14" ht="58.5" customHeight="1">
      <c r="A14" s="4">
        <v>42522</v>
      </c>
    </row>
  </sheetData>
  <mergeCells count="1">
    <mergeCell ref="A6:A7"/>
  </mergeCells>
  <printOptions/>
  <pageMargins left="0.75" right="0.75" top="0.52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showZeros="0" workbookViewId="0" topLeftCell="A1">
      <pane xSplit="4" ySplit="3" topLeftCell="E37" activePane="bottomRight" state="frozen"/>
      <selection pane="topLeft" activeCell="D1" sqref="D1"/>
      <selection pane="topRight" activeCell="E1" sqref="E1"/>
      <selection pane="bottomLeft" activeCell="D6" sqref="D6"/>
      <selection pane="bottomRight" activeCell="C3" sqref="C3"/>
    </sheetView>
  </sheetViews>
  <sheetFormatPr defaultColWidth="9.00390625" defaultRowHeight="14.25"/>
  <cols>
    <col min="1" max="1" width="40.50390625" style="126" customWidth="1"/>
    <col min="2" max="2" width="9.25390625" style="126" customWidth="1"/>
    <col min="3" max="3" width="8.875" style="126" customWidth="1"/>
    <col min="4" max="5" width="7.875" style="126" customWidth="1"/>
    <col min="6" max="6" width="6.125" style="126" customWidth="1"/>
    <col min="7" max="7" width="6.625" style="126" customWidth="1"/>
    <col min="8" max="16384" width="9.00390625" style="126" customWidth="1"/>
  </cols>
  <sheetData>
    <row r="1" spans="1:7" ht="24.75" customHeight="1">
      <c r="A1" s="266" t="s">
        <v>333</v>
      </c>
      <c r="B1" s="266"/>
      <c r="C1" s="266"/>
      <c r="D1" s="266"/>
      <c r="E1" s="266"/>
      <c r="F1" s="266"/>
      <c r="G1" s="266"/>
    </row>
    <row r="2" spans="1:7" ht="18" customHeight="1">
      <c r="A2" s="96" t="s">
        <v>169</v>
      </c>
      <c r="G2" s="127" t="s">
        <v>108</v>
      </c>
    </row>
    <row r="3" spans="1:7" s="204" customFormat="1" ht="54" customHeight="1">
      <c r="A3" s="202" t="s">
        <v>300</v>
      </c>
      <c r="B3" s="202" t="s">
        <v>301</v>
      </c>
      <c r="C3" s="203" t="s">
        <v>109</v>
      </c>
      <c r="D3" s="203" t="s">
        <v>110</v>
      </c>
      <c r="E3" s="203" t="s">
        <v>111</v>
      </c>
      <c r="F3" s="219" t="s">
        <v>112</v>
      </c>
      <c r="G3" s="219" t="s">
        <v>113</v>
      </c>
    </row>
    <row r="4" spans="1:7" s="207" customFormat="1" ht="18" customHeight="1">
      <c r="A4" s="205" t="s">
        <v>114</v>
      </c>
      <c r="B4" s="206">
        <f>SUM(C4:G4)</f>
        <v>0</v>
      </c>
      <c r="C4" s="206">
        <f>SUM(C5)</f>
        <v>0</v>
      </c>
      <c r="D4" s="206">
        <f>SUM(D5)</f>
        <v>0</v>
      </c>
      <c r="E4" s="206">
        <f>SUM(E5)</f>
        <v>0</v>
      </c>
      <c r="F4" s="206">
        <f>SUM(F5)</f>
        <v>0</v>
      </c>
      <c r="G4" s="206">
        <f>SUM(G5)</f>
        <v>0</v>
      </c>
    </row>
    <row r="5" spans="1:7" s="207" customFormat="1" ht="18" customHeight="1">
      <c r="A5" s="205" t="s">
        <v>115</v>
      </c>
      <c r="B5" s="206">
        <f aca="true" t="shared" si="0" ref="B5:B47">SUM(C5:G5)</f>
        <v>0</v>
      </c>
      <c r="C5" s="170"/>
      <c r="D5" s="170"/>
      <c r="E5" s="170"/>
      <c r="F5" s="170"/>
      <c r="G5" s="170"/>
    </row>
    <row r="6" spans="1:7" s="207" customFormat="1" ht="18" customHeight="1">
      <c r="A6" s="205" t="s">
        <v>116</v>
      </c>
      <c r="B6" s="206">
        <f t="shared" si="0"/>
        <v>0</v>
      </c>
      <c r="C6" s="206">
        <f>SUM(C7:C8)</f>
        <v>0</v>
      </c>
      <c r="D6" s="206">
        <f>SUM(D7:D8)</f>
        <v>0</v>
      </c>
      <c r="E6" s="206">
        <f>SUM(E7:E8)</f>
        <v>0</v>
      </c>
      <c r="F6" s="206">
        <f>SUM(F7:F8)</f>
        <v>0</v>
      </c>
      <c r="G6" s="206">
        <f>SUM(G7:G8)</f>
        <v>0</v>
      </c>
    </row>
    <row r="7" spans="1:7" s="207" customFormat="1" ht="18" customHeight="1">
      <c r="A7" s="205" t="s">
        <v>117</v>
      </c>
      <c r="B7" s="206">
        <f t="shared" si="0"/>
        <v>0</v>
      </c>
      <c r="C7" s="170"/>
      <c r="D7" s="170"/>
      <c r="E7" s="170"/>
      <c r="F7" s="170"/>
      <c r="G7" s="170"/>
    </row>
    <row r="8" spans="1:7" s="207" customFormat="1" ht="18" customHeight="1">
      <c r="A8" s="205" t="s">
        <v>118</v>
      </c>
      <c r="B8" s="206">
        <f t="shared" si="0"/>
        <v>0</v>
      </c>
      <c r="C8" s="170"/>
      <c r="D8" s="170"/>
      <c r="E8" s="170"/>
      <c r="F8" s="170"/>
      <c r="G8" s="170"/>
    </row>
    <row r="9" spans="1:7" s="207" customFormat="1" ht="18" customHeight="1">
      <c r="A9" s="205" t="s">
        <v>119</v>
      </c>
      <c r="B9" s="206">
        <f t="shared" si="0"/>
        <v>0</v>
      </c>
      <c r="C9" s="206">
        <f>SUM(C10:C11)</f>
        <v>0</v>
      </c>
      <c r="D9" s="206">
        <f>SUM(D10:D11)</f>
        <v>0</v>
      </c>
      <c r="E9" s="206">
        <f>SUM(E10:E11)</f>
        <v>0</v>
      </c>
      <c r="F9" s="206">
        <f>SUM(F10:F11)</f>
        <v>0</v>
      </c>
      <c r="G9" s="206">
        <f>SUM(G10:G11)</f>
        <v>0</v>
      </c>
    </row>
    <row r="10" spans="1:7" s="207" customFormat="1" ht="18" customHeight="1">
      <c r="A10" s="205" t="s">
        <v>302</v>
      </c>
      <c r="B10" s="206">
        <f t="shared" si="0"/>
        <v>0</v>
      </c>
      <c r="C10" s="170"/>
      <c r="D10" s="170"/>
      <c r="E10" s="170"/>
      <c r="F10" s="170"/>
      <c r="G10" s="170"/>
    </row>
    <row r="11" spans="1:7" s="207" customFormat="1" ht="18" customHeight="1">
      <c r="A11" s="205" t="s">
        <v>303</v>
      </c>
      <c r="B11" s="206">
        <f t="shared" si="0"/>
        <v>0</v>
      </c>
      <c r="C11" s="170"/>
      <c r="D11" s="170"/>
      <c r="E11" s="170"/>
      <c r="F11" s="170"/>
      <c r="G11" s="170"/>
    </row>
    <row r="12" spans="1:7" s="207" customFormat="1" ht="18" customHeight="1">
      <c r="A12" s="205" t="s">
        <v>0</v>
      </c>
      <c r="B12" s="206">
        <f t="shared" si="0"/>
        <v>20778</v>
      </c>
      <c r="C12" s="206">
        <f>SUM(C13:C19)</f>
        <v>19000</v>
      </c>
      <c r="D12" s="206">
        <f>SUM(D13:D19)</f>
        <v>0</v>
      </c>
      <c r="E12" s="206">
        <f>SUM(E13:E19)</f>
        <v>1778</v>
      </c>
      <c r="F12" s="206">
        <f>SUM(F13:F19)</f>
        <v>0</v>
      </c>
      <c r="G12" s="206">
        <f>SUM(G13:G19)</f>
        <v>0</v>
      </c>
    </row>
    <row r="13" spans="1:7" s="207" customFormat="1" ht="18" customHeight="1">
      <c r="A13" s="205" t="s">
        <v>120</v>
      </c>
      <c r="B13" s="206">
        <f t="shared" si="0"/>
        <v>0</v>
      </c>
      <c r="C13" s="170"/>
      <c r="D13" s="170"/>
      <c r="E13" s="170"/>
      <c r="F13" s="170"/>
      <c r="G13" s="170"/>
    </row>
    <row r="14" spans="1:7" s="207" customFormat="1" ht="18" customHeight="1">
      <c r="A14" s="205" t="s">
        <v>121</v>
      </c>
      <c r="B14" s="206">
        <f t="shared" si="0"/>
        <v>16248</v>
      </c>
      <c r="C14" s="170">
        <v>16200</v>
      </c>
      <c r="D14" s="170"/>
      <c r="E14" s="170">
        <v>48</v>
      </c>
      <c r="F14" s="170"/>
      <c r="G14" s="170"/>
    </row>
    <row r="15" spans="1:7" s="207" customFormat="1" ht="18" customHeight="1">
      <c r="A15" s="205" t="s">
        <v>122</v>
      </c>
      <c r="B15" s="206">
        <f t="shared" si="0"/>
        <v>0</v>
      </c>
      <c r="C15" s="170"/>
      <c r="D15" s="170"/>
      <c r="E15" s="170"/>
      <c r="F15" s="170"/>
      <c r="G15" s="170"/>
    </row>
    <row r="16" spans="1:7" s="207" customFormat="1" ht="18" customHeight="1">
      <c r="A16" s="205" t="s">
        <v>123</v>
      </c>
      <c r="B16" s="206">
        <f t="shared" si="0"/>
        <v>1816</v>
      </c>
      <c r="C16" s="170">
        <v>1800</v>
      </c>
      <c r="D16" s="170"/>
      <c r="E16" s="170">
        <v>16</v>
      </c>
      <c r="F16" s="170"/>
      <c r="G16" s="170"/>
    </row>
    <row r="17" spans="1:7" s="207" customFormat="1" ht="18" customHeight="1">
      <c r="A17" s="205" t="s">
        <v>124</v>
      </c>
      <c r="B17" s="206">
        <f t="shared" si="0"/>
        <v>0</v>
      </c>
      <c r="C17" s="170"/>
      <c r="D17" s="170"/>
      <c r="E17" s="170"/>
      <c r="F17" s="170"/>
      <c r="G17" s="170"/>
    </row>
    <row r="18" spans="1:7" s="207" customFormat="1" ht="18" customHeight="1">
      <c r="A18" s="205" t="s">
        <v>125</v>
      </c>
      <c r="B18" s="206">
        <f t="shared" si="0"/>
        <v>0</v>
      </c>
      <c r="C18" s="170"/>
      <c r="D18" s="170"/>
      <c r="E18" s="170"/>
      <c r="F18" s="170"/>
      <c r="G18" s="170"/>
    </row>
    <row r="19" spans="1:7" s="207" customFormat="1" ht="18" customHeight="1">
      <c r="A19" s="205" t="s">
        <v>126</v>
      </c>
      <c r="B19" s="206">
        <f t="shared" si="0"/>
        <v>2714</v>
      </c>
      <c r="C19" s="170">
        <v>1000</v>
      </c>
      <c r="D19" s="170"/>
      <c r="E19" s="170">
        <v>1714</v>
      </c>
      <c r="F19" s="170"/>
      <c r="G19" s="170"/>
    </row>
    <row r="20" spans="1:7" s="207" customFormat="1" ht="18" customHeight="1">
      <c r="A20" s="205" t="s">
        <v>127</v>
      </c>
      <c r="B20" s="206">
        <f t="shared" si="0"/>
        <v>2</v>
      </c>
      <c r="C20" s="206">
        <f>SUM(C21:C26)</f>
        <v>0</v>
      </c>
      <c r="D20" s="206">
        <f>SUM(D21:D26)</f>
        <v>0</v>
      </c>
      <c r="E20" s="206">
        <f>SUM(E21:E26)</f>
        <v>2</v>
      </c>
      <c r="F20" s="206">
        <f>SUM(F21:F26)</f>
        <v>0</v>
      </c>
      <c r="G20" s="206">
        <f>SUM(G21:G26)</f>
        <v>0</v>
      </c>
    </row>
    <row r="21" spans="1:7" s="207" customFormat="1" ht="18" customHeight="1">
      <c r="A21" s="205" t="s">
        <v>128</v>
      </c>
      <c r="B21" s="206">
        <f t="shared" si="0"/>
        <v>2</v>
      </c>
      <c r="C21" s="170"/>
      <c r="D21" s="170"/>
      <c r="E21" s="170">
        <v>2</v>
      </c>
      <c r="F21" s="170"/>
      <c r="G21" s="170"/>
    </row>
    <row r="22" spans="1:7" s="207" customFormat="1" ht="18" customHeight="1">
      <c r="A22" s="208" t="s">
        <v>129</v>
      </c>
      <c r="B22" s="206">
        <f t="shared" si="0"/>
        <v>0</v>
      </c>
      <c r="C22" s="170"/>
      <c r="D22" s="170"/>
      <c r="E22" s="170"/>
      <c r="F22" s="170"/>
      <c r="G22" s="170"/>
    </row>
    <row r="23" spans="1:7" s="207" customFormat="1" ht="18" customHeight="1">
      <c r="A23" s="208" t="s">
        <v>130</v>
      </c>
      <c r="B23" s="206">
        <f t="shared" si="0"/>
        <v>0</v>
      </c>
      <c r="C23" s="170"/>
      <c r="D23" s="170"/>
      <c r="E23" s="170"/>
      <c r="F23" s="170"/>
      <c r="G23" s="170"/>
    </row>
    <row r="24" spans="1:7" s="207" customFormat="1" ht="18" customHeight="1">
      <c r="A24" s="208" t="s">
        <v>131</v>
      </c>
      <c r="B24" s="206">
        <f t="shared" si="0"/>
        <v>0</v>
      </c>
      <c r="C24" s="170"/>
      <c r="D24" s="170"/>
      <c r="E24" s="170"/>
      <c r="F24" s="170"/>
      <c r="G24" s="170"/>
    </row>
    <row r="25" spans="1:7" s="207" customFormat="1" ht="18" customHeight="1">
      <c r="A25" s="208" t="s">
        <v>132</v>
      </c>
      <c r="B25" s="206">
        <f t="shared" si="0"/>
        <v>0</v>
      </c>
      <c r="C25" s="170"/>
      <c r="D25" s="170"/>
      <c r="E25" s="170"/>
      <c r="F25" s="170"/>
      <c r="G25" s="170"/>
    </row>
    <row r="26" spans="1:7" s="207" customFormat="1" ht="18" customHeight="1">
      <c r="A26" s="205" t="s">
        <v>133</v>
      </c>
      <c r="B26" s="206">
        <f t="shared" si="0"/>
        <v>0</v>
      </c>
      <c r="C26" s="170"/>
      <c r="D26" s="170"/>
      <c r="E26" s="170"/>
      <c r="F26" s="170"/>
      <c r="G26" s="170"/>
    </row>
    <row r="27" spans="1:7" s="207" customFormat="1" ht="18" customHeight="1">
      <c r="A27" s="205" t="s">
        <v>134</v>
      </c>
      <c r="B27" s="206">
        <f t="shared" si="0"/>
        <v>0</v>
      </c>
      <c r="C27" s="206">
        <f>SUM(C28:C34)</f>
        <v>0</v>
      </c>
      <c r="D27" s="206">
        <f>SUM(D28:D34)</f>
        <v>0</v>
      </c>
      <c r="E27" s="206">
        <f>SUM(E28:E34)</f>
        <v>0</v>
      </c>
      <c r="F27" s="206">
        <f>SUM(F28:F34)</f>
        <v>0</v>
      </c>
      <c r="G27" s="206">
        <f>SUM(G28:G34)</f>
        <v>0</v>
      </c>
    </row>
    <row r="28" spans="1:7" s="207" customFormat="1" ht="18" customHeight="1">
      <c r="A28" s="208" t="s">
        <v>135</v>
      </c>
      <c r="B28" s="206">
        <f t="shared" si="0"/>
        <v>0</v>
      </c>
      <c r="C28" s="170"/>
      <c r="D28" s="170"/>
      <c r="E28" s="170"/>
      <c r="F28" s="170"/>
      <c r="G28" s="170"/>
    </row>
    <row r="29" spans="1:7" s="207" customFormat="1" ht="18" customHeight="1">
      <c r="A29" s="208" t="s">
        <v>136</v>
      </c>
      <c r="B29" s="206">
        <f t="shared" si="0"/>
        <v>0</v>
      </c>
      <c r="C29" s="170"/>
      <c r="D29" s="170"/>
      <c r="E29" s="170"/>
      <c r="F29" s="170"/>
      <c r="G29" s="170"/>
    </row>
    <row r="30" spans="1:7" s="207" customFormat="1" ht="18" customHeight="1">
      <c r="A30" s="208" t="s">
        <v>137</v>
      </c>
      <c r="B30" s="206">
        <f t="shared" si="0"/>
        <v>0</v>
      </c>
      <c r="C30" s="170"/>
      <c r="D30" s="170"/>
      <c r="E30" s="170"/>
      <c r="F30" s="170"/>
      <c r="G30" s="170"/>
    </row>
    <row r="31" spans="1:7" s="207" customFormat="1" ht="18" customHeight="1">
      <c r="A31" s="208" t="s">
        <v>138</v>
      </c>
      <c r="B31" s="206">
        <f t="shared" si="0"/>
        <v>0</v>
      </c>
      <c r="C31" s="170"/>
      <c r="D31" s="170"/>
      <c r="E31" s="170"/>
      <c r="F31" s="170"/>
      <c r="G31" s="170"/>
    </row>
    <row r="32" spans="1:7" s="207" customFormat="1" ht="18" customHeight="1">
      <c r="A32" s="208" t="s">
        <v>139</v>
      </c>
      <c r="B32" s="206">
        <f t="shared" si="0"/>
        <v>0</v>
      </c>
      <c r="C32" s="170"/>
      <c r="D32" s="170"/>
      <c r="E32" s="170"/>
      <c r="F32" s="170"/>
      <c r="G32" s="170"/>
    </row>
    <row r="33" spans="1:7" s="207" customFormat="1" ht="18" customHeight="1">
      <c r="A33" s="208" t="s">
        <v>140</v>
      </c>
      <c r="B33" s="206">
        <f t="shared" si="0"/>
        <v>0</v>
      </c>
      <c r="C33" s="170"/>
      <c r="D33" s="170"/>
      <c r="E33" s="170"/>
      <c r="F33" s="170"/>
      <c r="G33" s="170"/>
    </row>
    <row r="34" spans="1:7" s="207" customFormat="1" ht="18" customHeight="1">
      <c r="A34" s="208" t="s">
        <v>141</v>
      </c>
      <c r="B34" s="206">
        <f t="shared" si="0"/>
        <v>0</v>
      </c>
      <c r="C34" s="170"/>
      <c r="D34" s="170"/>
      <c r="E34" s="170"/>
      <c r="F34" s="170"/>
      <c r="G34" s="170"/>
    </row>
    <row r="35" spans="1:7" s="207" customFormat="1" ht="18" customHeight="1">
      <c r="A35" s="205" t="s">
        <v>1</v>
      </c>
      <c r="B35" s="206">
        <f t="shared" si="0"/>
        <v>0</v>
      </c>
      <c r="C35" s="206">
        <f>SUM(C36:C40)</f>
        <v>0</v>
      </c>
      <c r="D35" s="206">
        <f>SUM(D36:D40)</f>
        <v>0</v>
      </c>
      <c r="E35" s="206">
        <f>SUM(E36:E40)</f>
        <v>0</v>
      </c>
      <c r="F35" s="206">
        <f>SUM(F36:F40)</f>
        <v>0</v>
      </c>
      <c r="G35" s="206">
        <f>SUM(G36:G40)</f>
        <v>0</v>
      </c>
    </row>
    <row r="36" spans="1:7" s="207" customFormat="1" ht="18" customHeight="1">
      <c r="A36" s="208" t="s">
        <v>142</v>
      </c>
      <c r="B36" s="206">
        <f t="shared" si="0"/>
        <v>0</v>
      </c>
      <c r="C36" s="170"/>
      <c r="D36" s="170"/>
      <c r="E36" s="170"/>
      <c r="F36" s="170"/>
      <c r="G36" s="170"/>
    </row>
    <row r="37" spans="1:7" s="207" customFormat="1" ht="18" customHeight="1">
      <c r="A37" s="208" t="s">
        <v>143</v>
      </c>
      <c r="B37" s="206">
        <f t="shared" si="0"/>
        <v>0</v>
      </c>
      <c r="C37" s="170"/>
      <c r="D37" s="170"/>
      <c r="E37" s="170"/>
      <c r="F37" s="170"/>
      <c r="G37" s="170"/>
    </row>
    <row r="38" spans="1:7" s="207" customFormat="1" ht="18" customHeight="1">
      <c r="A38" s="208" t="s">
        <v>144</v>
      </c>
      <c r="B38" s="206">
        <f t="shared" si="0"/>
        <v>0</v>
      </c>
      <c r="C38" s="170"/>
      <c r="D38" s="170"/>
      <c r="E38" s="170"/>
      <c r="F38" s="170"/>
      <c r="G38" s="170"/>
    </row>
    <row r="39" spans="1:7" s="207" customFormat="1" ht="18" customHeight="1">
      <c r="A39" s="208" t="s">
        <v>145</v>
      </c>
      <c r="B39" s="206">
        <f t="shared" si="0"/>
        <v>0</v>
      </c>
      <c r="C39" s="170"/>
      <c r="D39" s="170"/>
      <c r="E39" s="170"/>
      <c r="F39" s="170"/>
      <c r="G39" s="170"/>
    </row>
    <row r="40" spans="1:7" s="207" customFormat="1" ht="18" customHeight="1">
      <c r="A40" s="208" t="s">
        <v>146</v>
      </c>
      <c r="B40" s="206">
        <f t="shared" si="0"/>
        <v>0</v>
      </c>
      <c r="C40" s="170"/>
      <c r="D40" s="170"/>
      <c r="E40" s="170"/>
      <c r="F40" s="170"/>
      <c r="G40" s="170"/>
    </row>
    <row r="41" spans="1:7" s="207" customFormat="1" ht="18" customHeight="1">
      <c r="A41" s="205" t="s">
        <v>147</v>
      </c>
      <c r="B41" s="206">
        <f t="shared" si="0"/>
        <v>0</v>
      </c>
      <c r="C41" s="206">
        <f>SUM(C42)</f>
        <v>0</v>
      </c>
      <c r="D41" s="206">
        <f>SUM(D42)</f>
        <v>0</v>
      </c>
      <c r="E41" s="206">
        <f>SUM(E42)</f>
        <v>0</v>
      </c>
      <c r="F41" s="206">
        <f>SUM(F42)</f>
        <v>0</v>
      </c>
      <c r="G41" s="206">
        <f>SUM(G42)</f>
        <v>0</v>
      </c>
    </row>
    <row r="42" spans="1:7" s="207" customFormat="1" ht="18" customHeight="1">
      <c r="A42" s="205" t="s">
        <v>148</v>
      </c>
      <c r="B42" s="206">
        <f t="shared" si="0"/>
        <v>0</v>
      </c>
      <c r="C42" s="170"/>
      <c r="D42" s="170"/>
      <c r="E42" s="170"/>
      <c r="F42" s="170"/>
      <c r="G42" s="170"/>
    </row>
    <row r="43" spans="1:7" s="207" customFormat="1" ht="18" customHeight="1">
      <c r="A43" s="205" t="s">
        <v>76</v>
      </c>
      <c r="B43" s="206">
        <f t="shared" si="0"/>
        <v>36</v>
      </c>
      <c r="C43" s="206">
        <f>SUM(C44:C46)</f>
        <v>0</v>
      </c>
      <c r="D43" s="206">
        <f>SUM(D44:D46)</f>
        <v>0</v>
      </c>
      <c r="E43" s="206">
        <f>SUM(E44:E46)</f>
        <v>36</v>
      </c>
      <c r="F43" s="206">
        <f>SUM(F44:F46)</f>
        <v>0</v>
      </c>
      <c r="G43" s="206">
        <f>SUM(G44:G46)</f>
        <v>0</v>
      </c>
    </row>
    <row r="44" spans="1:7" s="207" customFormat="1" ht="18" customHeight="1">
      <c r="A44" s="208" t="s">
        <v>149</v>
      </c>
      <c r="B44" s="206">
        <f t="shared" si="0"/>
        <v>36</v>
      </c>
      <c r="C44" s="170"/>
      <c r="D44" s="170"/>
      <c r="E44" s="170">
        <v>36</v>
      </c>
      <c r="F44" s="170"/>
      <c r="G44" s="170"/>
    </row>
    <row r="45" spans="1:7" s="207" customFormat="1" ht="18" customHeight="1">
      <c r="A45" s="208" t="s">
        <v>150</v>
      </c>
      <c r="B45" s="206">
        <f t="shared" si="0"/>
        <v>0</v>
      </c>
      <c r="C45" s="170"/>
      <c r="D45" s="170"/>
      <c r="E45" s="170"/>
      <c r="F45" s="170"/>
      <c r="G45" s="170"/>
    </row>
    <row r="46" spans="1:7" s="207" customFormat="1" ht="18" customHeight="1">
      <c r="A46" s="208" t="s">
        <v>151</v>
      </c>
      <c r="B46" s="206">
        <f t="shared" si="0"/>
        <v>0</v>
      </c>
      <c r="C46" s="170"/>
      <c r="D46" s="170"/>
      <c r="E46" s="170"/>
      <c r="F46" s="170"/>
      <c r="G46" s="170"/>
    </row>
    <row r="47" spans="1:7" s="207" customFormat="1" ht="18" customHeight="1">
      <c r="A47" s="221" t="s">
        <v>316</v>
      </c>
      <c r="B47" s="206">
        <f t="shared" si="0"/>
        <v>20816</v>
      </c>
      <c r="C47" s="206">
        <f>SUM(C4,C6,C9,C12,C20,C27,C35,C41,C43)</f>
        <v>19000</v>
      </c>
      <c r="D47" s="206">
        <f>SUM(D4,D6,D9,D12,D20,D27,D35,D41,D43)</f>
        <v>0</v>
      </c>
      <c r="E47" s="206">
        <f>SUM(E4,E6,E9,E12,E20,E27,E35,E41,E43)</f>
        <v>1816</v>
      </c>
      <c r="F47" s="206">
        <f>SUM(F4,F6,F9,F12,F20,F27,F35,F41,F43)</f>
        <v>0</v>
      </c>
      <c r="G47" s="206">
        <f>SUM(G4,G6,G9,G12,G20,G27,G35,G41,G43)</f>
        <v>0</v>
      </c>
    </row>
    <row r="48" s="207" customFormat="1" ht="18" customHeight="1"/>
    <row r="49" s="207" customFormat="1" ht="19.5" customHeight="1"/>
    <row r="50" s="207" customFormat="1" ht="19.5" customHeight="1"/>
    <row r="51" s="207" customFormat="1" ht="19.5" customHeight="1"/>
    <row r="52" s="207" customFormat="1" ht="19.5" customHeight="1"/>
    <row r="53" s="207" customFormat="1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1">
    <mergeCell ref="A1:G1"/>
  </mergeCells>
  <printOptions/>
  <pageMargins left="0.5" right="0.32" top="0.7480314960629921" bottom="0.5905511811023623" header="0.5118110236220472" footer="0.35433070866141736"/>
  <pageSetup firstPageNumber="66" useFirstPageNumber="1"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V15"/>
  <sheetViews>
    <sheetView workbookViewId="0" topLeftCell="A1">
      <selection activeCell="A1" sqref="A1:D1"/>
    </sheetView>
  </sheetViews>
  <sheetFormatPr defaultColWidth="7.875" defaultRowHeight="24.75" customHeight="1"/>
  <cols>
    <col min="1" max="1" width="25.50390625" style="58" customWidth="1"/>
    <col min="2" max="2" width="14.25390625" style="85" customWidth="1"/>
    <col min="3" max="3" width="24.875" style="77" customWidth="1"/>
    <col min="4" max="4" width="13.125" style="89" customWidth="1"/>
    <col min="5" max="5" width="2.125" style="77" hidden="1" customWidth="1"/>
    <col min="6" max="230" width="7.875" style="77" bestFit="1" customWidth="1"/>
    <col min="231" max="16384" width="7.875" style="58" customWidth="1"/>
  </cols>
  <sheetData>
    <row r="1" spans="1:4" s="63" customFormat="1" ht="24.75" customHeight="1">
      <c r="A1" s="262" t="s">
        <v>334</v>
      </c>
      <c r="B1" s="262"/>
      <c r="C1" s="262"/>
      <c r="D1" s="262"/>
    </row>
    <row r="2" spans="1:230" s="65" customFormat="1" ht="21" customHeight="1">
      <c r="A2" s="64" t="s">
        <v>181</v>
      </c>
      <c r="B2" s="83"/>
      <c r="C2" s="66"/>
      <c r="D2" s="86" t="s">
        <v>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</row>
    <row r="3" spans="1:4" s="69" customFormat="1" ht="45" customHeight="1">
      <c r="A3" s="68" t="s">
        <v>23</v>
      </c>
      <c r="B3" s="128" t="s">
        <v>332</v>
      </c>
      <c r="C3" s="68" t="s">
        <v>24</v>
      </c>
      <c r="D3" s="128" t="s">
        <v>332</v>
      </c>
    </row>
    <row r="4" spans="1:230" s="75" customFormat="1" ht="24.75" customHeight="1">
      <c r="A4" s="172" t="s">
        <v>304</v>
      </c>
      <c r="B4" s="206">
        <v>19000</v>
      </c>
      <c r="C4" s="172" t="s">
        <v>305</v>
      </c>
      <c r="D4" s="184">
        <v>20816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</row>
    <row r="5" spans="1:230" s="75" customFormat="1" ht="24.75" customHeight="1">
      <c r="A5" s="172" t="s">
        <v>152</v>
      </c>
      <c r="B5" s="206">
        <f>SUM(B6,B9,B10)</f>
        <v>1816</v>
      </c>
      <c r="C5" s="172" t="s">
        <v>158</v>
      </c>
      <c r="D5" s="184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</row>
    <row r="6" spans="1:4" s="72" customFormat="1" ht="24.75" customHeight="1">
      <c r="A6" s="170" t="s">
        <v>153</v>
      </c>
      <c r="B6" s="206"/>
      <c r="C6" s="170" t="s">
        <v>159</v>
      </c>
      <c r="D6" s="184"/>
    </row>
    <row r="7" spans="1:4" s="72" customFormat="1" ht="24.75" customHeight="1">
      <c r="A7" s="170" t="s">
        <v>154</v>
      </c>
      <c r="B7" s="170"/>
      <c r="C7" s="170" t="s">
        <v>160</v>
      </c>
      <c r="D7" s="184"/>
    </row>
    <row r="8" spans="1:4" s="72" customFormat="1" ht="24.75" customHeight="1">
      <c r="A8" s="170" t="s">
        <v>155</v>
      </c>
      <c r="B8" s="170"/>
      <c r="C8" s="170" t="s">
        <v>161</v>
      </c>
      <c r="D8" s="184"/>
    </row>
    <row r="9" spans="1:4" s="72" customFormat="1" ht="24.75" customHeight="1">
      <c r="A9" s="170" t="s">
        <v>156</v>
      </c>
      <c r="B9" s="170">
        <v>1816</v>
      </c>
      <c r="C9" s="170" t="s">
        <v>162</v>
      </c>
      <c r="D9" s="184"/>
    </row>
    <row r="10" spans="1:4" s="72" customFormat="1" ht="24.75" customHeight="1">
      <c r="A10" s="170" t="s">
        <v>157</v>
      </c>
      <c r="B10" s="170"/>
      <c r="C10" s="170" t="s">
        <v>163</v>
      </c>
      <c r="D10" s="188"/>
    </row>
    <row r="11" spans="1:230" s="193" customFormat="1" ht="24.75" customHeight="1">
      <c r="A11" s="78"/>
      <c r="B11" s="190"/>
      <c r="C11" s="79"/>
      <c r="D11" s="189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</row>
    <row r="12" spans="1:230" s="72" customFormat="1" ht="24.75" customHeight="1">
      <c r="A12" s="129" t="s">
        <v>306</v>
      </c>
      <c r="B12" s="209">
        <f>B4+B5</f>
        <v>20816</v>
      </c>
      <c r="C12" s="129" t="s">
        <v>307</v>
      </c>
      <c r="D12" s="209">
        <f>D4+D5</f>
        <v>20816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</row>
    <row r="13" spans="4:230" ht="24.75" customHeight="1">
      <c r="D13" s="87"/>
      <c r="HU13" s="58"/>
      <c r="HV13" s="58"/>
    </row>
    <row r="14" spans="4:230" ht="24.75" customHeight="1">
      <c r="D14" s="88"/>
      <c r="HU14" s="58"/>
      <c r="HV14" s="58"/>
    </row>
    <row r="15" spans="4:230" ht="24.75" customHeight="1">
      <c r="D15" s="88"/>
      <c r="HU15" s="58"/>
      <c r="HV15" s="58"/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"/>
    </sheetView>
  </sheetViews>
  <sheetFormatPr defaultColWidth="9.125" defaultRowHeight="14.25"/>
  <cols>
    <col min="1" max="1" width="33.125" style="251" customWidth="1"/>
    <col min="2" max="2" width="20.75390625" style="251" customWidth="1"/>
    <col min="3" max="3" width="20.00390625" style="251" customWidth="1"/>
  </cols>
  <sheetData>
    <row r="1" spans="1:3" ht="33.75" customHeight="1">
      <c r="A1" s="262" t="s">
        <v>564</v>
      </c>
      <c r="B1" s="262"/>
      <c r="C1" s="262"/>
    </row>
    <row r="2" spans="1:3" ht="16.5" customHeight="1">
      <c r="A2" s="267"/>
      <c r="B2" s="267"/>
      <c r="C2" s="267"/>
    </row>
    <row r="3" spans="1:3" ht="16.5" customHeight="1">
      <c r="A3" s="64" t="s">
        <v>308</v>
      </c>
      <c r="B3" s="253"/>
      <c r="C3" s="64" t="s">
        <v>568</v>
      </c>
    </row>
    <row r="4" spans="1:3" ht="29.25" customHeight="1">
      <c r="A4" s="254" t="s">
        <v>554</v>
      </c>
      <c r="B4" s="254" t="s">
        <v>555</v>
      </c>
      <c r="C4" s="254" t="s">
        <v>556</v>
      </c>
    </row>
    <row r="5" spans="1:3" ht="16.5" customHeight="1">
      <c r="A5" s="249" t="s">
        <v>557</v>
      </c>
      <c r="B5" s="249">
        <v>5350</v>
      </c>
      <c r="C5" s="249"/>
    </row>
    <row r="6" spans="1:3" ht="16.5" customHeight="1">
      <c r="A6" s="250" t="s">
        <v>558</v>
      </c>
      <c r="B6" s="250">
        <v>5350</v>
      </c>
      <c r="C6" s="250"/>
    </row>
    <row r="7" spans="1:3" ht="16.5" customHeight="1">
      <c r="A7" s="250" t="s">
        <v>559</v>
      </c>
      <c r="B7" s="250"/>
      <c r="C7" s="250"/>
    </row>
    <row r="8" spans="1:3" ht="16.5" customHeight="1">
      <c r="A8" s="249" t="s">
        <v>560</v>
      </c>
      <c r="B8" s="250"/>
      <c r="C8" s="250"/>
    </row>
    <row r="9" spans="1:3" ht="16.5" customHeight="1">
      <c r="A9" s="250" t="s">
        <v>558</v>
      </c>
      <c r="B9" s="250"/>
      <c r="C9" s="250"/>
    </row>
    <row r="10" spans="1:3" ht="16.5" customHeight="1">
      <c r="A10" s="250" t="s">
        <v>559</v>
      </c>
      <c r="B10" s="250"/>
      <c r="C10" s="250"/>
    </row>
    <row r="11" spans="1:3" ht="16.5" customHeight="1">
      <c r="A11" s="249" t="s">
        <v>561</v>
      </c>
      <c r="B11" s="249">
        <v>10000</v>
      </c>
      <c r="C11" s="250"/>
    </row>
    <row r="12" spans="1:3" ht="16.5" customHeight="1">
      <c r="A12" s="250" t="s">
        <v>558</v>
      </c>
      <c r="B12" s="250">
        <v>5000</v>
      </c>
      <c r="C12" s="250"/>
    </row>
    <row r="13" spans="1:3" ht="16.5" customHeight="1">
      <c r="A13" s="250" t="s">
        <v>559</v>
      </c>
      <c r="B13" s="250">
        <v>5000</v>
      </c>
      <c r="C13" s="250"/>
    </row>
    <row r="14" spans="1:3" ht="16.5" customHeight="1">
      <c r="A14" s="249" t="s">
        <v>562</v>
      </c>
      <c r="B14" s="249"/>
      <c r="C14" s="249"/>
    </row>
    <row r="15" spans="1:3" ht="16.5" customHeight="1">
      <c r="A15" s="250" t="s">
        <v>558</v>
      </c>
      <c r="B15" s="250"/>
      <c r="C15" s="250"/>
    </row>
    <row r="16" spans="1:3" ht="16.5" customHeight="1">
      <c r="A16" s="250" t="s">
        <v>559</v>
      </c>
      <c r="B16" s="250"/>
      <c r="C16" s="250"/>
    </row>
    <row r="17" spans="1:3" ht="16.5" customHeight="1">
      <c r="A17" s="249" t="s">
        <v>563</v>
      </c>
      <c r="B17" s="249">
        <v>15350</v>
      </c>
      <c r="C17" s="249"/>
    </row>
    <row r="18" spans="1:3" ht="16.5" customHeight="1">
      <c r="A18" s="250" t="s">
        <v>558</v>
      </c>
      <c r="B18" s="250">
        <v>10350</v>
      </c>
      <c r="C18" s="250"/>
    </row>
    <row r="19" spans="1:3" ht="16.5" customHeight="1">
      <c r="A19" s="250" t="s">
        <v>559</v>
      </c>
      <c r="B19" s="250">
        <v>5000</v>
      </c>
      <c r="C19" s="250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3" sqref="A3"/>
    </sheetView>
  </sheetViews>
  <sheetFormatPr defaultColWidth="9.00390625" defaultRowHeight="14.25"/>
  <cols>
    <col min="1" max="1" width="32.75390625" style="0" customWidth="1"/>
    <col min="2" max="2" width="12.625" style="0" customWidth="1"/>
    <col min="3" max="3" width="13.375" style="0" customWidth="1"/>
    <col min="4" max="4" width="13.25390625" style="0" customWidth="1"/>
    <col min="5" max="5" width="7.75390625" style="0" customWidth="1"/>
  </cols>
  <sheetData>
    <row r="1" spans="1:5" s="210" customFormat="1" ht="24.75" customHeight="1">
      <c r="A1" s="263" t="s">
        <v>550</v>
      </c>
      <c r="B1" s="263"/>
      <c r="C1" s="263"/>
      <c r="D1" s="263"/>
      <c r="E1" s="263"/>
    </row>
    <row r="2" spans="1:5" s="58" customFormat="1" ht="27" customHeight="1">
      <c r="A2" s="64" t="s">
        <v>565</v>
      </c>
      <c r="B2" s="131"/>
      <c r="C2" s="131"/>
      <c r="D2" s="269" t="s">
        <v>4</v>
      </c>
      <c r="E2" s="269"/>
    </row>
    <row r="3" spans="1:5" s="65" customFormat="1" ht="27" customHeight="1">
      <c r="A3" s="220" t="s">
        <v>177</v>
      </c>
      <c r="B3" s="21" t="s">
        <v>178</v>
      </c>
      <c r="C3" s="21" t="s">
        <v>551</v>
      </c>
      <c r="D3" s="21" t="s">
        <v>552</v>
      </c>
      <c r="E3" s="220" t="s">
        <v>179</v>
      </c>
    </row>
    <row r="4" spans="1:5" s="193" customFormat="1" ht="27" customHeight="1">
      <c r="A4" s="211" t="s">
        <v>180</v>
      </c>
      <c r="B4" s="212">
        <f>B5+B6+B7</f>
        <v>279.0779</v>
      </c>
      <c r="C4" s="212">
        <f>C5+C6+C7</f>
        <v>178.29</v>
      </c>
      <c r="D4" s="212">
        <f>D5+D6+D7</f>
        <v>128.61</v>
      </c>
      <c r="E4" s="213"/>
    </row>
    <row r="5" spans="1:5" s="193" customFormat="1" ht="27" customHeight="1">
      <c r="A5" s="213" t="s">
        <v>182</v>
      </c>
      <c r="B5" s="214">
        <v>10</v>
      </c>
      <c r="C5" s="214">
        <v>0</v>
      </c>
      <c r="D5" s="214">
        <v>21.85</v>
      </c>
      <c r="E5" s="213"/>
    </row>
    <row r="6" spans="1:5" s="193" customFormat="1" ht="27" customHeight="1">
      <c r="A6" s="213" t="s">
        <v>183</v>
      </c>
      <c r="B6" s="214">
        <v>69.7279</v>
      </c>
      <c r="C6" s="214">
        <v>43.66</v>
      </c>
      <c r="D6" s="214">
        <v>31.99</v>
      </c>
      <c r="E6" s="213"/>
    </row>
    <row r="7" spans="1:5" s="193" customFormat="1" ht="27" customHeight="1">
      <c r="A7" s="213" t="s">
        <v>184</v>
      </c>
      <c r="B7" s="214">
        <v>199.35</v>
      </c>
      <c r="C7" s="214">
        <v>134.63</v>
      </c>
      <c r="D7" s="214">
        <v>74.77</v>
      </c>
      <c r="E7" s="213"/>
    </row>
    <row r="8" spans="1:5" s="193" customFormat="1" ht="27" customHeight="1">
      <c r="A8" s="213" t="s">
        <v>185</v>
      </c>
      <c r="B8" s="214">
        <v>199.35</v>
      </c>
      <c r="C8" s="214">
        <v>134.63</v>
      </c>
      <c r="D8" s="214">
        <v>74.77</v>
      </c>
      <c r="E8" s="213"/>
    </row>
    <row r="9" spans="1:5" s="193" customFormat="1" ht="27" customHeight="1">
      <c r="A9" s="213" t="s">
        <v>186</v>
      </c>
      <c r="B9" s="247" t="s">
        <v>553</v>
      </c>
      <c r="C9" s="247" t="s">
        <v>553</v>
      </c>
      <c r="D9" s="247" t="s">
        <v>553</v>
      </c>
      <c r="E9" s="213"/>
    </row>
    <row r="10" spans="1:5" s="58" customFormat="1" ht="16.5" customHeight="1">
      <c r="A10" s="133"/>
      <c r="B10" s="268"/>
      <c r="C10" s="268"/>
      <c r="D10" s="268"/>
      <c r="E10" s="134"/>
    </row>
  </sheetData>
  <mergeCells count="3">
    <mergeCell ref="A1:E1"/>
    <mergeCell ref="B10:D10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7"/>
  <sheetViews>
    <sheetView showZeros="0" tabSelected="1" workbookViewId="0" topLeftCell="A1">
      <selection activeCell="C15" sqref="C15"/>
    </sheetView>
  </sheetViews>
  <sheetFormatPr defaultColWidth="9.00390625" defaultRowHeight="14.25"/>
  <cols>
    <col min="1" max="1" width="25.25390625" style="0" customWidth="1"/>
    <col min="2" max="2" width="29.50390625" style="0" customWidth="1"/>
    <col min="3" max="3" width="24.75390625" style="0" customWidth="1"/>
  </cols>
  <sheetData>
    <row r="1" spans="1:3" ht="56.25" customHeight="1">
      <c r="A1" s="270" t="s">
        <v>570</v>
      </c>
      <c r="B1" s="270"/>
      <c r="C1" s="270"/>
    </row>
    <row r="2" spans="1:3" ht="18" customHeight="1">
      <c r="A2" s="274" t="s">
        <v>767</v>
      </c>
      <c r="B2" s="275"/>
      <c r="C2" s="276" t="s">
        <v>4</v>
      </c>
    </row>
    <row r="3" spans="1:3" ht="18.75">
      <c r="A3" s="273" t="s">
        <v>766</v>
      </c>
      <c r="B3" s="273" t="s">
        <v>571</v>
      </c>
      <c r="C3" s="273" t="s">
        <v>555</v>
      </c>
    </row>
    <row r="4" spans="1:3" ht="14.25">
      <c r="A4" s="271" t="s">
        <v>572</v>
      </c>
      <c r="B4" s="271" t="s">
        <v>573</v>
      </c>
      <c r="C4" s="248">
        <v>2520.751</v>
      </c>
    </row>
    <row r="5" spans="1:3" ht="14.25">
      <c r="A5" s="271" t="s">
        <v>574</v>
      </c>
      <c r="B5" s="271" t="s">
        <v>575</v>
      </c>
      <c r="C5" s="248">
        <v>1057.9875</v>
      </c>
    </row>
    <row r="6" spans="1:3" ht="14.25">
      <c r="A6" s="271" t="s">
        <v>576</v>
      </c>
      <c r="B6" s="271" t="s">
        <v>577</v>
      </c>
      <c r="C6" s="248">
        <v>945.5268</v>
      </c>
    </row>
    <row r="7" spans="1:3" ht="14.25">
      <c r="A7" s="271" t="s">
        <v>578</v>
      </c>
      <c r="B7" s="271" t="s">
        <v>579</v>
      </c>
      <c r="C7" s="248">
        <v>208.7837</v>
      </c>
    </row>
    <row r="8" spans="1:3" ht="14.25">
      <c r="A8" s="271" t="s">
        <v>580</v>
      </c>
      <c r="B8" s="271" t="s">
        <v>581</v>
      </c>
      <c r="C8" s="248">
        <v>0</v>
      </c>
    </row>
    <row r="9" spans="1:3" ht="14.25">
      <c r="A9" s="271" t="s">
        <v>582</v>
      </c>
      <c r="B9" s="271" t="s">
        <v>583</v>
      </c>
      <c r="C9" s="248">
        <v>0</v>
      </c>
    </row>
    <row r="10" spans="1:3" ht="14.25">
      <c r="A10" s="271" t="s">
        <v>584</v>
      </c>
      <c r="B10" s="271" t="s">
        <v>585</v>
      </c>
      <c r="C10" s="248">
        <v>0</v>
      </c>
    </row>
    <row r="11" spans="1:3" ht="14.25">
      <c r="A11" s="271" t="s">
        <v>586</v>
      </c>
      <c r="B11" s="271" t="s">
        <v>587</v>
      </c>
      <c r="C11" s="248">
        <v>214.38</v>
      </c>
    </row>
    <row r="12" spans="1:3" ht="14.25">
      <c r="A12" s="272">
        <v>30199</v>
      </c>
      <c r="B12" s="271" t="s">
        <v>588</v>
      </c>
      <c r="C12" s="248">
        <v>94.073</v>
      </c>
    </row>
    <row r="13" spans="1:3" ht="14.25">
      <c r="A13" s="271" t="s">
        <v>589</v>
      </c>
      <c r="B13" s="271" t="s">
        <v>590</v>
      </c>
      <c r="C13" s="248">
        <v>1218.475</v>
      </c>
    </row>
    <row r="14" spans="1:3" ht="14.25">
      <c r="A14" s="271" t="s">
        <v>591</v>
      </c>
      <c r="B14" s="271" t="s">
        <v>592</v>
      </c>
      <c r="C14" s="248">
        <v>239.3635</v>
      </c>
    </row>
    <row r="15" spans="1:3" ht="14.25">
      <c r="A15" s="271" t="s">
        <v>593</v>
      </c>
      <c r="B15" s="271" t="s">
        <v>594</v>
      </c>
      <c r="C15" s="248">
        <v>4.3</v>
      </c>
    </row>
    <row r="16" spans="1:3" ht="14.25">
      <c r="A16" s="271" t="s">
        <v>595</v>
      </c>
      <c r="B16" s="271" t="s">
        <v>596</v>
      </c>
      <c r="C16" s="248">
        <v>2.5</v>
      </c>
    </row>
    <row r="17" spans="1:3" ht="14.25">
      <c r="A17" s="271" t="s">
        <v>597</v>
      </c>
      <c r="B17" s="271" t="s">
        <v>598</v>
      </c>
      <c r="C17" s="248">
        <v>0.47</v>
      </c>
    </row>
    <row r="18" spans="1:3" ht="14.25">
      <c r="A18" s="271" t="s">
        <v>599</v>
      </c>
      <c r="B18" s="271" t="s">
        <v>600</v>
      </c>
      <c r="C18" s="248">
        <v>0.55</v>
      </c>
    </row>
    <row r="19" spans="1:3" ht="14.25">
      <c r="A19" s="271" t="s">
        <v>601</v>
      </c>
      <c r="B19" s="271" t="s">
        <v>602</v>
      </c>
      <c r="C19" s="248">
        <v>0</v>
      </c>
    </row>
    <row r="20" spans="1:3" ht="14.25">
      <c r="A20" s="271" t="s">
        <v>603</v>
      </c>
      <c r="B20" s="271" t="s">
        <v>604</v>
      </c>
      <c r="C20" s="248">
        <v>6.27</v>
      </c>
    </row>
    <row r="21" spans="1:3" ht="14.25">
      <c r="A21" s="271" t="s">
        <v>605</v>
      </c>
      <c r="B21" s="271" t="s">
        <v>606</v>
      </c>
      <c r="C21" s="248">
        <v>0</v>
      </c>
    </row>
    <row r="22" spans="1:3" ht="14.25">
      <c r="A22" s="271" t="s">
        <v>607</v>
      </c>
      <c r="B22" s="271" t="s">
        <v>608</v>
      </c>
      <c r="C22" s="248">
        <v>0</v>
      </c>
    </row>
    <row r="23" spans="1:3" ht="14.25">
      <c r="A23" s="271" t="s">
        <v>609</v>
      </c>
      <c r="B23" s="271" t="s">
        <v>610</v>
      </c>
      <c r="C23" s="248">
        <v>5.8</v>
      </c>
    </row>
    <row r="24" spans="1:3" ht="14.25">
      <c r="A24" s="271" t="s">
        <v>611</v>
      </c>
      <c r="B24" s="271" t="s">
        <v>612</v>
      </c>
      <c r="C24" s="248">
        <v>0</v>
      </c>
    </row>
    <row r="25" spans="1:3" ht="14.25">
      <c r="A25" s="271" t="s">
        <v>613</v>
      </c>
      <c r="B25" s="271" t="s">
        <v>614</v>
      </c>
      <c r="C25" s="248">
        <v>13.22</v>
      </c>
    </row>
    <row r="26" spans="1:3" ht="14.25">
      <c r="A26" s="271" t="s">
        <v>615</v>
      </c>
      <c r="B26" s="271" t="s">
        <v>616</v>
      </c>
      <c r="C26" s="248">
        <v>0</v>
      </c>
    </row>
    <row r="27" spans="1:3" ht="14.25">
      <c r="A27" s="271" t="s">
        <v>617</v>
      </c>
      <c r="B27" s="271" t="s">
        <v>618</v>
      </c>
      <c r="C27" s="248">
        <v>0</v>
      </c>
    </row>
    <row r="28" spans="1:3" ht="14.25">
      <c r="A28" s="271" t="s">
        <v>619</v>
      </c>
      <c r="B28" s="271" t="s">
        <v>620</v>
      </c>
      <c r="C28" s="248">
        <v>5</v>
      </c>
    </row>
    <row r="29" spans="1:3" ht="14.25">
      <c r="A29" s="271" t="s">
        <v>621</v>
      </c>
      <c r="B29" s="271" t="s">
        <v>622</v>
      </c>
      <c r="C29" s="277">
        <v>5.7725</v>
      </c>
    </row>
    <row r="30" spans="1:3" ht="14.25">
      <c r="A30" s="271" t="s">
        <v>623</v>
      </c>
      <c r="B30" s="271" t="s">
        <v>624</v>
      </c>
      <c r="C30" s="248">
        <v>72</v>
      </c>
    </row>
    <row r="31" spans="1:3" ht="14.25">
      <c r="A31" s="271" t="s">
        <v>625</v>
      </c>
      <c r="B31" s="271" t="s">
        <v>626</v>
      </c>
      <c r="C31" s="248">
        <v>0</v>
      </c>
    </row>
    <row r="32" spans="1:3" ht="14.25">
      <c r="A32" s="271" t="s">
        <v>627</v>
      </c>
      <c r="B32" s="271" t="s">
        <v>628</v>
      </c>
      <c r="C32" s="248">
        <v>0</v>
      </c>
    </row>
    <row r="33" spans="1:3" ht="14.25">
      <c r="A33" s="271" t="s">
        <v>629</v>
      </c>
      <c r="B33" s="271" t="s">
        <v>630</v>
      </c>
      <c r="C33" s="248">
        <v>0</v>
      </c>
    </row>
    <row r="34" spans="1:3" ht="14.25">
      <c r="A34" s="271" t="s">
        <v>631</v>
      </c>
      <c r="B34" s="271" t="s">
        <v>632</v>
      </c>
      <c r="C34" s="248">
        <v>0</v>
      </c>
    </row>
    <row r="35" spans="1:3" ht="14.25">
      <c r="A35" s="271" t="s">
        <v>633</v>
      </c>
      <c r="B35" s="271" t="s">
        <v>634</v>
      </c>
      <c r="C35" s="248">
        <v>0</v>
      </c>
    </row>
    <row r="36" spans="1:3" ht="14.25">
      <c r="A36" s="271" t="s">
        <v>635</v>
      </c>
      <c r="B36" s="271" t="s">
        <v>636</v>
      </c>
      <c r="C36" s="248">
        <v>0</v>
      </c>
    </row>
    <row r="37" spans="1:3" ht="14.25">
      <c r="A37" s="271" t="s">
        <v>637</v>
      </c>
      <c r="B37" s="271" t="s">
        <v>638</v>
      </c>
      <c r="C37" s="248">
        <v>0</v>
      </c>
    </row>
    <row r="38" spans="1:3" ht="14.25">
      <c r="A38" s="271" t="s">
        <v>639</v>
      </c>
      <c r="B38" s="271" t="s">
        <v>640</v>
      </c>
      <c r="C38" s="248">
        <v>430.96</v>
      </c>
    </row>
    <row r="39" spans="1:3" ht="14.25">
      <c r="A39" s="271" t="s">
        <v>641</v>
      </c>
      <c r="B39" s="271" t="s">
        <v>642</v>
      </c>
      <c r="C39" s="248">
        <v>0</v>
      </c>
    </row>
    <row r="40" spans="1:3" ht="14.25">
      <c r="A40" s="271" t="s">
        <v>643</v>
      </c>
      <c r="B40" s="271" t="s">
        <v>644</v>
      </c>
      <c r="C40" s="248">
        <v>0</v>
      </c>
    </row>
    <row r="41" spans="1:3" ht="14.25">
      <c r="A41" s="271" t="s">
        <v>645</v>
      </c>
      <c r="B41" s="271" t="s">
        <v>646</v>
      </c>
      <c r="C41" s="248">
        <v>0</v>
      </c>
    </row>
    <row r="42" spans="1:3" ht="14.25">
      <c r="A42" s="271" t="s">
        <v>647</v>
      </c>
      <c r="B42" s="271" t="s">
        <v>648</v>
      </c>
      <c r="C42" s="277">
        <v>69.604</v>
      </c>
    </row>
    <row r="43" spans="1:3" ht="14.25">
      <c r="A43" s="271" t="s">
        <v>649</v>
      </c>
      <c r="B43" s="271" t="s">
        <v>650</v>
      </c>
      <c r="C43" s="248">
        <v>138.785</v>
      </c>
    </row>
    <row r="44" spans="1:3" ht="14.25">
      <c r="A44" s="271" t="s">
        <v>651</v>
      </c>
      <c r="B44" s="271" t="s">
        <v>652</v>
      </c>
      <c r="C44" s="248">
        <v>0</v>
      </c>
    </row>
    <row r="45" spans="1:3" ht="14.25">
      <c r="A45" s="271" t="s">
        <v>653</v>
      </c>
      <c r="B45" s="271" t="s">
        <v>654</v>
      </c>
      <c r="C45" s="248">
        <v>223.88</v>
      </c>
    </row>
    <row r="46" spans="1:3" ht="14.25">
      <c r="A46" s="271" t="s">
        <v>655</v>
      </c>
      <c r="B46" s="271" t="s">
        <v>656</v>
      </c>
      <c r="C46" s="248">
        <v>565.417</v>
      </c>
    </row>
    <row r="47" spans="1:3" ht="14.25">
      <c r="A47" s="271" t="s">
        <v>657</v>
      </c>
      <c r="B47" s="271" t="s">
        <v>658</v>
      </c>
      <c r="C47" s="248">
        <v>12.839</v>
      </c>
    </row>
    <row r="48" spans="1:3" ht="14.25">
      <c r="A48" s="271" t="s">
        <v>659</v>
      </c>
      <c r="B48" s="271" t="s">
        <v>660</v>
      </c>
      <c r="C48" s="248">
        <v>480.188</v>
      </c>
    </row>
    <row r="49" spans="1:3" ht="14.25">
      <c r="A49" s="271" t="s">
        <v>661</v>
      </c>
      <c r="B49" s="271" t="s">
        <v>662</v>
      </c>
      <c r="C49" s="248">
        <v>0</v>
      </c>
    </row>
    <row r="50" spans="1:3" ht="14.25">
      <c r="A50" s="271" t="s">
        <v>663</v>
      </c>
      <c r="B50" s="271" t="s">
        <v>664</v>
      </c>
      <c r="C50" s="248">
        <v>4.9508</v>
      </c>
    </row>
    <row r="51" spans="1:3" ht="14.25">
      <c r="A51" s="271" t="s">
        <v>665</v>
      </c>
      <c r="B51" s="271" t="s">
        <v>666</v>
      </c>
      <c r="C51" s="248">
        <v>0.8592</v>
      </c>
    </row>
    <row r="52" spans="1:3" ht="14.25">
      <c r="A52" s="271" t="s">
        <v>667</v>
      </c>
      <c r="B52" s="271" t="s">
        <v>668</v>
      </c>
      <c r="C52" s="248">
        <v>1.44</v>
      </c>
    </row>
    <row r="53" spans="1:3" ht="14.25">
      <c r="A53" s="271" t="s">
        <v>669</v>
      </c>
      <c r="B53" s="271" t="s">
        <v>670</v>
      </c>
      <c r="C53" s="248">
        <v>0</v>
      </c>
    </row>
    <row r="54" spans="1:3" ht="14.25">
      <c r="A54" s="271" t="s">
        <v>671</v>
      </c>
      <c r="B54" s="271" t="s">
        <v>672</v>
      </c>
      <c r="C54" s="248">
        <v>0</v>
      </c>
    </row>
    <row r="55" spans="1:3" ht="14.25">
      <c r="A55" s="271" t="s">
        <v>673</v>
      </c>
      <c r="B55" s="271" t="s">
        <v>674</v>
      </c>
      <c r="C55" s="248">
        <v>0.12</v>
      </c>
    </row>
    <row r="56" spans="1:3" ht="14.25">
      <c r="A56" s="271" t="s">
        <v>675</v>
      </c>
      <c r="B56" s="271" t="s">
        <v>676</v>
      </c>
      <c r="C56" s="248">
        <v>0</v>
      </c>
    </row>
    <row r="57" spans="1:3" ht="14.25">
      <c r="A57" s="271" t="s">
        <v>677</v>
      </c>
      <c r="B57" s="271" t="s">
        <v>678</v>
      </c>
      <c r="C57" s="248">
        <v>0</v>
      </c>
    </row>
    <row r="58" spans="1:3" ht="14.25">
      <c r="A58" s="271" t="s">
        <v>679</v>
      </c>
      <c r="B58" s="271" t="s">
        <v>680</v>
      </c>
      <c r="C58" s="248">
        <v>0</v>
      </c>
    </row>
    <row r="59" spans="1:3" ht="14.25">
      <c r="A59" s="271" t="s">
        <v>681</v>
      </c>
      <c r="B59" s="271" t="s">
        <v>682</v>
      </c>
      <c r="C59" s="248">
        <v>0</v>
      </c>
    </row>
    <row r="60" spans="1:3" ht="14.25">
      <c r="A60" s="271" t="s">
        <v>683</v>
      </c>
      <c r="B60" s="271" t="s">
        <v>684</v>
      </c>
      <c r="C60" s="248">
        <v>65.02</v>
      </c>
    </row>
    <row r="61" spans="1:3" ht="14.25">
      <c r="A61" s="271" t="s">
        <v>685</v>
      </c>
      <c r="B61" s="271" t="s">
        <v>686</v>
      </c>
      <c r="C61" s="248">
        <v>0</v>
      </c>
    </row>
    <row r="62" spans="1:3" ht="14.25">
      <c r="A62" s="271" t="s">
        <v>687</v>
      </c>
      <c r="B62" s="271" t="s">
        <v>688</v>
      </c>
      <c r="C62" s="248">
        <v>0</v>
      </c>
    </row>
    <row r="63" spans="1:3" ht="14.25">
      <c r="A63" s="271" t="s">
        <v>689</v>
      </c>
      <c r="B63" s="271" t="s">
        <v>690</v>
      </c>
      <c r="C63" s="248">
        <v>0</v>
      </c>
    </row>
    <row r="64" spans="1:3" ht="14.25">
      <c r="A64" s="271" t="s">
        <v>691</v>
      </c>
      <c r="B64" s="271" t="s">
        <v>692</v>
      </c>
      <c r="C64" s="248">
        <v>0</v>
      </c>
    </row>
    <row r="65" spans="1:3" ht="14.25">
      <c r="A65" s="271" t="s">
        <v>693</v>
      </c>
      <c r="B65" s="271" t="s">
        <v>694</v>
      </c>
      <c r="C65" s="248">
        <v>0</v>
      </c>
    </row>
    <row r="66" spans="1:3" ht="14.25">
      <c r="A66" s="271" t="s">
        <v>695</v>
      </c>
      <c r="B66" s="271" t="s">
        <v>696</v>
      </c>
      <c r="C66" s="248">
        <v>0</v>
      </c>
    </row>
    <row r="67" spans="1:3" ht="14.25">
      <c r="A67" s="271" t="s">
        <v>697</v>
      </c>
      <c r="B67" s="271" t="s">
        <v>158</v>
      </c>
      <c r="C67" s="248">
        <v>0</v>
      </c>
    </row>
    <row r="68" spans="1:3" ht="14.25">
      <c r="A68" s="271" t="s">
        <v>698</v>
      </c>
      <c r="B68" s="271" t="s">
        <v>699</v>
      </c>
      <c r="C68" s="248">
        <v>0</v>
      </c>
    </row>
    <row r="69" spans="1:3" ht="14.25">
      <c r="A69" s="271" t="s">
        <v>700</v>
      </c>
      <c r="B69" s="271" t="s">
        <v>701</v>
      </c>
      <c r="C69" s="248">
        <v>0</v>
      </c>
    </row>
    <row r="70" spans="1:3" ht="14.25">
      <c r="A70" s="271" t="s">
        <v>702</v>
      </c>
      <c r="B70" s="271" t="s">
        <v>703</v>
      </c>
      <c r="C70" s="248">
        <v>0</v>
      </c>
    </row>
    <row r="71" spans="1:3" ht="14.25">
      <c r="A71" s="271" t="s">
        <v>704</v>
      </c>
      <c r="B71" s="271" t="s">
        <v>705</v>
      </c>
      <c r="C71" s="248">
        <v>0</v>
      </c>
    </row>
    <row r="72" spans="1:3" ht="14.25">
      <c r="A72" s="271" t="s">
        <v>706</v>
      </c>
      <c r="B72" s="271" t="s">
        <v>707</v>
      </c>
      <c r="C72" s="248">
        <v>0</v>
      </c>
    </row>
    <row r="73" spans="1:3" ht="14.25">
      <c r="A73" s="271" t="s">
        <v>708</v>
      </c>
      <c r="B73" s="271" t="s">
        <v>709</v>
      </c>
      <c r="C73" s="248">
        <v>0</v>
      </c>
    </row>
    <row r="74" spans="1:3" ht="14.25">
      <c r="A74" s="271" t="s">
        <v>710</v>
      </c>
      <c r="B74" s="271" t="s">
        <v>711</v>
      </c>
      <c r="C74" s="248">
        <v>0</v>
      </c>
    </row>
    <row r="75" spans="1:3" ht="14.25">
      <c r="A75" s="271" t="s">
        <v>712</v>
      </c>
      <c r="B75" s="271" t="s">
        <v>713</v>
      </c>
      <c r="C75" s="248">
        <v>0</v>
      </c>
    </row>
    <row r="76" spans="1:3" ht="14.25">
      <c r="A76" s="271" t="s">
        <v>714</v>
      </c>
      <c r="B76" s="271" t="s">
        <v>715</v>
      </c>
      <c r="C76" s="248">
        <v>0</v>
      </c>
    </row>
    <row r="77" spans="1:3" ht="14.25">
      <c r="A77" s="271" t="s">
        <v>716</v>
      </c>
      <c r="B77" s="271" t="s">
        <v>717</v>
      </c>
      <c r="C77" s="248">
        <v>0</v>
      </c>
    </row>
    <row r="78" spans="1:3" ht="14.25">
      <c r="A78" s="271" t="s">
        <v>718</v>
      </c>
      <c r="B78" s="271" t="s">
        <v>719</v>
      </c>
      <c r="C78" s="248">
        <v>0</v>
      </c>
    </row>
    <row r="79" spans="1:3" ht="14.25">
      <c r="A79" s="271" t="s">
        <v>720</v>
      </c>
      <c r="B79" s="271" t="s">
        <v>721</v>
      </c>
      <c r="C79" s="248">
        <v>0</v>
      </c>
    </row>
    <row r="80" spans="1:3" ht="14.25">
      <c r="A80" s="271" t="s">
        <v>722</v>
      </c>
      <c r="B80" s="271" t="s">
        <v>723</v>
      </c>
      <c r="C80" s="248">
        <v>0</v>
      </c>
    </row>
    <row r="81" spans="1:3" ht="14.25">
      <c r="A81" s="271" t="s">
        <v>724</v>
      </c>
      <c r="B81" s="271" t="s">
        <v>725</v>
      </c>
      <c r="C81" s="248">
        <v>0</v>
      </c>
    </row>
    <row r="82" spans="1:3" ht="14.25">
      <c r="A82" s="271" t="s">
        <v>726</v>
      </c>
      <c r="B82" s="271" t="s">
        <v>727</v>
      </c>
      <c r="C82" s="248">
        <v>0</v>
      </c>
    </row>
    <row r="83" spans="1:3" ht="14.25">
      <c r="A83" s="271" t="s">
        <v>728</v>
      </c>
      <c r="B83" s="271" t="s">
        <v>729</v>
      </c>
      <c r="C83" s="248">
        <v>0</v>
      </c>
    </row>
    <row r="84" spans="1:3" ht="14.25">
      <c r="A84" s="271" t="s">
        <v>730</v>
      </c>
      <c r="B84" s="271" t="s">
        <v>731</v>
      </c>
      <c r="C84" s="248">
        <v>0</v>
      </c>
    </row>
    <row r="85" spans="1:3" ht="14.25">
      <c r="A85" s="271" t="s">
        <v>732</v>
      </c>
      <c r="B85" s="271" t="s">
        <v>711</v>
      </c>
      <c r="C85" s="248">
        <v>0</v>
      </c>
    </row>
    <row r="86" spans="1:3" ht="14.25">
      <c r="A86" s="271" t="s">
        <v>733</v>
      </c>
      <c r="B86" s="271" t="s">
        <v>713</v>
      </c>
      <c r="C86" s="248">
        <v>0</v>
      </c>
    </row>
    <row r="87" spans="1:3" ht="14.25">
      <c r="A87" s="271" t="s">
        <v>734</v>
      </c>
      <c r="B87" s="271" t="s">
        <v>715</v>
      </c>
      <c r="C87" s="248">
        <v>0</v>
      </c>
    </row>
    <row r="88" spans="1:3" ht="14.25">
      <c r="A88" s="271" t="s">
        <v>735</v>
      </c>
      <c r="B88" s="271" t="s">
        <v>717</v>
      </c>
      <c r="C88" s="248">
        <v>0</v>
      </c>
    </row>
    <row r="89" spans="1:3" ht="14.25">
      <c r="A89" s="271" t="s">
        <v>736</v>
      </c>
      <c r="B89" s="271" t="s">
        <v>719</v>
      </c>
      <c r="C89" s="248">
        <v>0</v>
      </c>
    </row>
    <row r="90" spans="1:3" ht="14.25">
      <c r="A90" s="271" t="s">
        <v>737</v>
      </c>
      <c r="B90" s="271" t="s">
        <v>721</v>
      </c>
      <c r="C90" s="248">
        <v>0</v>
      </c>
    </row>
    <row r="91" spans="1:3" ht="14.25">
      <c r="A91" s="271" t="s">
        <v>738</v>
      </c>
      <c r="B91" s="271" t="s">
        <v>723</v>
      </c>
      <c r="C91" s="248">
        <v>0</v>
      </c>
    </row>
    <row r="92" spans="1:3" ht="14.25">
      <c r="A92" s="271" t="s">
        <v>739</v>
      </c>
      <c r="B92" s="271" t="s">
        <v>740</v>
      </c>
      <c r="C92" s="248">
        <v>0</v>
      </c>
    </row>
    <row r="93" spans="1:3" ht="14.25">
      <c r="A93" s="271" t="s">
        <v>741</v>
      </c>
      <c r="B93" s="271" t="s">
        <v>742</v>
      </c>
      <c r="C93" s="248">
        <v>0</v>
      </c>
    </row>
    <row r="94" spans="1:3" ht="14.25">
      <c r="A94" s="271" t="s">
        <v>743</v>
      </c>
      <c r="B94" s="271" t="s">
        <v>744</v>
      </c>
      <c r="C94" s="248">
        <v>0</v>
      </c>
    </row>
    <row r="95" spans="1:3" ht="14.25">
      <c r="A95" s="271" t="s">
        <v>745</v>
      </c>
      <c r="B95" s="271" t="s">
        <v>746</v>
      </c>
      <c r="C95" s="248">
        <v>0</v>
      </c>
    </row>
    <row r="96" spans="1:3" ht="14.25">
      <c r="A96" s="271" t="s">
        <v>747</v>
      </c>
      <c r="B96" s="271" t="s">
        <v>725</v>
      </c>
      <c r="C96" s="248">
        <v>0</v>
      </c>
    </row>
    <row r="97" spans="1:3" ht="14.25">
      <c r="A97" s="271" t="s">
        <v>748</v>
      </c>
      <c r="B97" s="271" t="s">
        <v>727</v>
      </c>
      <c r="C97" s="248">
        <v>0</v>
      </c>
    </row>
    <row r="98" spans="1:3" ht="14.25">
      <c r="A98" s="271" t="s">
        <v>749</v>
      </c>
      <c r="B98" s="271" t="s">
        <v>750</v>
      </c>
      <c r="C98" s="248">
        <v>0</v>
      </c>
    </row>
    <row r="99" spans="1:3" ht="14.25">
      <c r="A99" s="271" t="s">
        <v>751</v>
      </c>
      <c r="B99" s="271" t="s">
        <v>752</v>
      </c>
      <c r="C99" s="248">
        <v>0</v>
      </c>
    </row>
    <row r="100" spans="1:3" ht="14.25">
      <c r="A100" s="271" t="s">
        <v>753</v>
      </c>
      <c r="B100" s="271" t="s">
        <v>476</v>
      </c>
      <c r="C100" s="248">
        <v>0</v>
      </c>
    </row>
    <row r="101" spans="1:3" ht="14.25">
      <c r="A101" s="271" t="s">
        <v>754</v>
      </c>
      <c r="B101" s="271" t="s">
        <v>755</v>
      </c>
      <c r="C101" s="248">
        <v>0</v>
      </c>
    </row>
    <row r="102" spans="1:3" ht="14.25">
      <c r="A102" s="271" t="s">
        <v>756</v>
      </c>
      <c r="B102" s="271" t="s">
        <v>757</v>
      </c>
      <c r="C102" s="248">
        <v>0</v>
      </c>
    </row>
    <row r="103" spans="1:3" ht="14.25">
      <c r="A103" s="271" t="s">
        <v>758</v>
      </c>
      <c r="B103" s="271" t="s">
        <v>759</v>
      </c>
      <c r="C103" s="248">
        <v>0</v>
      </c>
    </row>
    <row r="104" spans="1:3" ht="14.25">
      <c r="A104" s="271" t="s">
        <v>760</v>
      </c>
      <c r="B104" s="271" t="s">
        <v>761</v>
      </c>
      <c r="C104" s="248">
        <v>0</v>
      </c>
    </row>
    <row r="105" spans="1:3" ht="14.25">
      <c r="A105" s="271" t="s">
        <v>762</v>
      </c>
      <c r="B105" s="271" t="s">
        <v>763</v>
      </c>
      <c r="C105" s="248">
        <v>0</v>
      </c>
    </row>
    <row r="106" spans="1:3" ht="14.25">
      <c r="A106" s="271" t="s">
        <v>764</v>
      </c>
      <c r="B106" s="271" t="s">
        <v>477</v>
      </c>
      <c r="C106" s="248">
        <v>0</v>
      </c>
    </row>
    <row r="107" spans="1:3" ht="14.25">
      <c r="A107" s="271" t="s">
        <v>765</v>
      </c>
      <c r="B107" s="271"/>
      <c r="C107" s="248">
        <v>4304.643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showZeros="0" workbookViewId="0" topLeftCell="A1">
      <selection activeCell="B15" sqref="B15"/>
    </sheetView>
  </sheetViews>
  <sheetFormatPr defaultColWidth="7.875" defaultRowHeight="14.25"/>
  <cols>
    <col min="1" max="1" width="16.75390625" style="6" customWidth="1"/>
    <col min="2" max="2" width="84.375" style="6" customWidth="1"/>
    <col min="3" max="3" width="13.375" style="7" customWidth="1"/>
    <col min="4" max="16384" width="7.875" style="6" bestFit="1" customWidth="1"/>
  </cols>
  <sheetData>
    <row r="1" spans="1:3" ht="33" customHeight="1">
      <c r="A1" s="256" t="s">
        <v>3</v>
      </c>
      <c r="B1" s="256"/>
      <c r="C1" s="256"/>
    </row>
    <row r="2" ht="36.75" customHeight="1"/>
    <row r="3" spans="2:3" s="10" customFormat="1" ht="30" customHeight="1">
      <c r="B3" s="8" t="s">
        <v>319</v>
      </c>
      <c r="C3" s="9"/>
    </row>
    <row r="4" spans="2:3" s="10" customFormat="1" ht="30" customHeight="1">
      <c r="B4" s="8" t="s">
        <v>320</v>
      </c>
      <c r="C4" s="9"/>
    </row>
    <row r="5" spans="2:3" s="11" customFormat="1" ht="30" customHeight="1">
      <c r="B5" s="8" t="s">
        <v>321</v>
      </c>
      <c r="C5" s="9"/>
    </row>
    <row r="6" spans="2:3" s="11" customFormat="1" ht="30" customHeight="1">
      <c r="B6" s="8" t="s">
        <v>322</v>
      </c>
      <c r="C6" s="9"/>
    </row>
    <row r="7" spans="2:3" s="11" customFormat="1" ht="30" customHeight="1">
      <c r="B7" s="8" t="s">
        <v>323</v>
      </c>
      <c r="C7" s="9"/>
    </row>
    <row r="8" spans="2:3" s="11" customFormat="1" ht="30" customHeight="1">
      <c r="B8" s="8" t="s">
        <v>324</v>
      </c>
      <c r="C8" s="9"/>
    </row>
    <row r="9" spans="2:3" s="11" customFormat="1" ht="30" customHeight="1">
      <c r="B9" s="8" t="s">
        <v>325</v>
      </c>
      <c r="C9" s="9"/>
    </row>
    <row r="10" spans="2:3" s="11" customFormat="1" ht="30" customHeight="1">
      <c r="B10" s="8" t="s">
        <v>326</v>
      </c>
      <c r="C10" s="9"/>
    </row>
    <row r="11" spans="2:3" s="11" customFormat="1" ht="30" customHeight="1">
      <c r="B11" s="8" t="s">
        <v>327</v>
      </c>
      <c r="C11" s="9"/>
    </row>
    <row r="12" spans="2:3" s="11" customFormat="1" ht="30" customHeight="1">
      <c r="B12" s="252" t="s">
        <v>566</v>
      </c>
      <c r="C12" s="9"/>
    </row>
    <row r="13" ht="30" customHeight="1">
      <c r="B13" s="8" t="s">
        <v>567</v>
      </c>
    </row>
    <row r="14" ht="18.75">
      <c r="B14" s="252" t="s">
        <v>569</v>
      </c>
    </row>
  </sheetData>
  <mergeCells count="1">
    <mergeCell ref="A1:C1"/>
  </mergeCells>
  <printOptions/>
  <pageMargins left="0.79" right="0.57" top="0.79" bottom="0.23" header="0.5" footer="0.16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showZeros="0" workbookViewId="0" topLeftCell="A1">
      <pane ySplit="3" topLeftCell="BM56" activePane="bottomLeft" state="frozen"/>
      <selection pane="topLeft" activeCell="A1" sqref="A1"/>
      <selection pane="bottomLeft" activeCell="B21" sqref="B21:B26"/>
    </sheetView>
  </sheetViews>
  <sheetFormatPr defaultColWidth="9.00390625" defaultRowHeight="14.25"/>
  <cols>
    <col min="1" max="1" width="43.875" style="23" customWidth="1"/>
    <col min="2" max="2" width="26.25390625" style="23" customWidth="1"/>
    <col min="3" max="3" width="13.50390625" style="23" customWidth="1"/>
    <col min="4" max="16384" width="9.00390625" style="23" customWidth="1"/>
  </cols>
  <sheetData>
    <row r="1" spans="1:3" ht="24.75" customHeight="1">
      <c r="A1" s="257" t="s">
        <v>328</v>
      </c>
      <c r="B1" s="257"/>
      <c r="C1" s="257"/>
    </row>
    <row r="2" spans="1:3" ht="19.5" customHeight="1">
      <c r="A2" s="24" t="s">
        <v>164</v>
      </c>
      <c r="B2" s="25"/>
      <c r="C2" s="19" t="s">
        <v>4</v>
      </c>
    </row>
    <row r="3" spans="1:3" s="22" customFormat="1" ht="45" customHeight="1">
      <c r="A3" s="20" t="s">
        <v>6</v>
      </c>
      <c r="B3" s="21" t="s">
        <v>329</v>
      </c>
      <c r="C3" s="21" t="s">
        <v>7</v>
      </c>
    </row>
    <row r="4" spans="1:3" s="100" customFormat="1" ht="24.75" customHeight="1">
      <c r="A4" s="26" t="s">
        <v>187</v>
      </c>
      <c r="B4" s="108">
        <f>SUM(B5:B18)</f>
        <v>13867</v>
      </c>
      <c r="C4" s="132"/>
    </row>
    <row r="5" spans="1:3" s="100" customFormat="1" ht="24.75" customHeight="1">
      <c r="A5" s="26" t="s">
        <v>188</v>
      </c>
      <c r="B5" s="222">
        <v>711</v>
      </c>
      <c r="C5" s="136"/>
    </row>
    <row r="6" spans="1:3" s="100" customFormat="1" ht="24.75" customHeight="1">
      <c r="A6" s="26" t="s">
        <v>189</v>
      </c>
      <c r="B6" s="222">
        <v>4140</v>
      </c>
      <c r="C6" s="136"/>
    </row>
    <row r="7" spans="1:3" s="100" customFormat="1" ht="24" customHeight="1">
      <c r="A7" s="26" t="s">
        <v>190</v>
      </c>
      <c r="B7" s="222">
        <v>1157</v>
      </c>
      <c r="C7" s="137"/>
    </row>
    <row r="8" spans="1:3" s="100" customFormat="1" ht="24.75" customHeight="1">
      <c r="A8" s="26" t="s">
        <v>191</v>
      </c>
      <c r="B8" s="222">
        <v>208</v>
      </c>
      <c r="C8" s="138"/>
    </row>
    <row r="9" spans="1:3" s="100" customFormat="1" ht="24.75" customHeight="1">
      <c r="A9" s="26" t="s">
        <v>192</v>
      </c>
      <c r="B9" s="222"/>
      <c r="C9" s="136"/>
    </row>
    <row r="10" spans="1:3" s="100" customFormat="1" ht="24.75" customHeight="1">
      <c r="A10" s="26" t="s">
        <v>193</v>
      </c>
      <c r="B10" s="222">
        <v>1500</v>
      </c>
      <c r="C10" s="139"/>
    </row>
    <row r="11" spans="1:3" s="100" customFormat="1" ht="24.75" customHeight="1">
      <c r="A11" s="26" t="s">
        <v>194</v>
      </c>
      <c r="B11" s="222">
        <v>1340</v>
      </c>
      <c r="C11" s="139"/>
    </row>
    <row r="12" spans="1:3" s="100" customFormat="1" ht="24.75" customHeight="1">
      <c r="A12" s="26" t="s">
        <v>195</v>
      </c>
      <c r="B12" s="222">
        <v>400</v>
      </c>
      <c r="C12" s="139"/>
    </row>
    <row r="13" spans="1:3" s="100" customFormat="1" ht="24.75" customHeight="1">
      <c r="A13" s="26" t="s">
        <v>196</v>
      </c>
      <c r="B13" s="222">
        <v>1100</v>
      </c>
      <c r="C13" s="138"/>
    </row>
    <row r="14" spans="1:3" s="100" customFormat="1" ht="24.75" customHeight="1">
      <c r="A14" s="26" t="s">
        <v>197</v>
      </c>
      <c r="B14" s="222">
        <v>1000</v>
      </c>
      <c r="C14" s="139"/>
    </row>
    <row r="15" spans="1:3" s="100" customFormat="1" ht="24.75" customHeight="1">
      <c r="A15" s="26" t="s">
        <v>198</v>
      </c>
      <c r="B15" s="222">
        <v>502</v>
      </c>
      <c r="C15" s="138"/>
    </row>
    <row r="16" spans="1:3" s="100" customFormat="1" ht="24.75" customHeight="1">
      <c r="A16" s="26" t="s">
        <v>199</v>
      </c>
      <c r="B16" s="222">
        <v>220</v>
      </c>
      <c r="C16" s="138"/>
    </row>
    <row r="17" spans="1:3" s="100" customFormat="1" ht="24.75" customHeight="1">
      <c r="A17" s="26" t="s">
        <v>200</v>
      </c>
      <c r="B17" s="222">
        <v>1589</v>
      </c>
      <c r="C17" s="139"/>
    </row>
    <row r="18" spans="1:3" s="100" customFormat="1" ht="24.75" customHeight="1">
      <c r="A18" s="26" t="s">
        <v>201</v>
      </c>
      <c r="B18" s="222"/>
      <c r="C18" s="140"/>
    </row>
    <row r="19" spans="1:3" s="100" customFormat="1" ht="24.75" customHeight="1" hidden="1">
      <c r="A19" s="26" t="s">
        <v>202</v>
      </c>
      <c r="B19" s="108" t="e">
        <v>#REF!</v>
      </c>
      <c r="C19" s="139"/>
    </row>
    <row r="20" spans="1:3" s="100" customFormat="1" ht="24.75" customHeight="1">
      <c r="A20" s="26" t="s">
        <v>203</v>
      </c>
      <c r="B20" s="108">
        <f>SUM(B21:B26)</f>
        <v>1613</v>
      </c>
      <c r="C20" s="139"/>
    </row>
    <row r="21" spans="1:3" s="100" customFormat="1" ht="24.75" customHeight="1">
      <c r="A21" s="26" t="s">
        <v>204</v>
      </c>
      <c r="B21" s="222">
        <v>750</v>
      </c>
      <c r="C21" s="136"/>
    </row>
    <row r="22" spans="1:3" s="100" customFormat="1" ht="24.75" customHeight="1">
      <c r="A22" s="26" t="s">
        <v>205</v>
      </c>
      <c r="B22" s="222">
        <v>100</v>
      </c>
      <c r="C22" s="136"/>
    </row>
    <row r="23" spans="1:3" s="100" customFormat="1" ht="24.75" customHeight="1">
      <c r="A23" s="26" t="s">
        <v>206</v>
      </c>
      <c r="B23" s="222">
        <v>500</v>
      </c>
      <c r="C23" s="138"/>
    </row>
    <row r="24" spans="1:3" s="100" customFormat="1" ht="24.75" customHeight="1">
      <c r="A24" s="26" t="s">
        <v>207</v>
      </c>
      <c r="B24" s="135"/>
      <c r="C24" s="139"/>
    </row>
    <row r="25" spans="1:3" s="100" customFormat="1" ht="24.75" customHeight="1">
      <c r="A25" s="26" t="s">
        <v>208</v>
      </c>
      <c r="B25" s="135">
        <v>235</v>
      </c>
      <c r="C25" s="136"/>
    </row>
    <row r="26" spans="1:3" s="100" customFormat="1" ht="24.75" customHeight="1">
      <c r="A26" s="26" t="s">
        <v>209</v>
      </c>
      <c r="B26" s="135">
        <v>28</v>
      </c>
      <c r="C26" s="139"/>
    </row>
    <row r="27" spans="1:3" s="100" customFormat="1" ht="24.75" customHeight="1">
      <c r="A27" s="26"/>
      <c r="B27" s="108"/>
      <c r="C27" s="139"/>
    </row>
    <row r="28" spans="1:3" s="143" customFormat="1" ht="24.75" customHeight="1">
      <c r="A28" s="27" t="s">
        <v>79</v>
      </c>
      <c r="B28" s="141">
        <f>B4+B20</f>
        <v>15480</v>
      </c>
      <c r="C28" s="142"/>
    </row>
    <row r="29" spans="1:3" s="100" customFormat="1" ht="24.75" customHeight="1">
      <c r="A29" s="28"/>
      <c r="B29" s="108"/>
      <c r="C29" s="132"/>
    </row>
    <row r="30" spans="1:3" s="100" customFormat="1" ht="24.75" customHeight="1">
      <c r="A30" s="26" t="s">
        <v>210</v>
      </c>
      <c r="B30" s="108">
        <f>SUM(B31,B35,B53)</f>
        <v>5504</v>
      </c>
      <c r="C30" s="139"/>
    </row>
    <row r="31" spans="1:3" s="100" customFormat="1" ht="24.75" customHeight="1">
      <c r="A31" s="26" t="s">
        <v>211</v>
      </c>
      <c r="B31" s="108">
        <f>SUM(B32:B34)</f>
        <v>496</v>
      </c>
      <c r="C31" s="139"/>
    </row>
    <row r="32" spans="1:3" s="100" customFormat="1" ht="24.75" customHeight="1">
      <c r="A32" s="29" t="s">
        <v>212</v>
      </c>
      <c r="B32" s="222">
        <v>338</v>
      </c>
      <c r="C32" s="139"/>
    </row>
    <row r="33" spans="1:3" s="100" customFormat="1" ht="24.75" customHeight="1">
      <c r="A33" s="29" t="s">
        <v>213</v>
      </c>
      <c r="B33" s="222">
        <v>158</v>
      </c>
      <c r="C33" s="139"/>
    </row>
    <row r="34" spans="1:3" s="100" customFormat="1" ht="24.75" customHeight="1">
      <c r="A34" s="29" t="s">
        <v>214</v>
      </c>
      <c r="B34" s="135"/>
      <c r="C34" s="139"/>
    </row>
    <row r="35" spans="1:3" s="100" customFormat="1" ht="24.75" customHeight="1">
      <c r="A35" s="26" t="s">
        <v>215</v>
      </c>
      <c r="B35" s="108">
        <f>SUM(B36:B50)</f>
        <v>4673</v>
      </c>
      <c r="C35" s="139"/>
    </row>
    <row r="36" spans="1:3" s="100" customFormat="1" ht="24.75" customHeight="1">
      <c r="A36" s="26" t="s">
        <v>216</v>
      </c>
      <c r="B36" s="135">
        <v>39</v>
      </c>
      <c r="C36" s="139"/>
    </row>
    <row r="37" spans="1:3" s="100" customFormat="1" ht="24.75" customHeight="1">
      <c r="A37" s="29" t="s">
        <v>217</v>
      </c>
      <c r="B37" s="135"/>
      <c r="C37" s="139"/>
    </row>
    <row r="38" spans="1:3" s="100" customFormat="1" ht="24.75" customHeight="1">
      <c r="A38" s="29" t="s">
        <v>218</v>
      </c>
      <c r="B38" s="135"/>
      <c r="C38" s="139"/>
    </row>
    <row r="39" spans="1:3" s="100" customFormat="1" ht="24.75" customHeight="1">
      <c r="A39" s="29" t="s">
        <v>219</v>
      </c>
      <c r="B39" s="135">
        <v>4450</v>
      </c>
      <c r="C39" s="139"/>
    </row>
    <row r="40" spans="1:3" s="100" customFormat="1" ht="24.75" customHeight="1">
      <c r="A40" s="29" t="s">
        <v>220</v>
      </c>
      <c r="B40" s="135"/>
      <c r="C40" s="139"/>
    </row>
    <row r="41" spans="1:3" s="100" customFormat="1" ht="24.75" customHeight="1">
      <c r="A41" s="29" t="s">
        <v>221</v>
      </c>
      <c r="B41" s="135"/>
      <c r="C41" s="139"/>
    </row>
    <row r="42" spans="1:3" s="100" customFormat="1" ht="24.75" customHeight="1">
      <c r="A42" s="29" t="s">
        <v>222</v>
      </c>
      <c r="B42" s="135"/>
      <c r="C42" s="139"/>
    </row>
    <row r="43" spans="1:3" s="100" customFormat="1" ht="24.75" customHeight="1">
      <c r="A43" s="29" t="s">
        <v>223</v>
      </c>
      <c r="B43" s="135"/>
      <c r="C43" s="139"/>
    </row>
    <row r="44" spans="1:3" s="100" customFormat="1" ht="24.75" customHeight="1">
      <c r="A44" s="29" t="s">
        <v>224</v>
      </c>
      <c r="B44" s="135">
        <v>81</v>
      </c>
      <c r="C44" s="139"/>
    </row>
    <row r="45" spans="1:3" s="100" customFormat="1" ht="24.75" customHeight="1">
      <c r="A45" s="29" t="s">
        <v>225</v>
      </c>
      <c r="B45" s="135"/>
      <c r="C45" s="139"/>
    </row>
    <row r="46" spans="1:3" s="100" customFormat="1" ht="24.75" customHeight="1">
      <c r="A46" s="29" t="s">
        <v>226</v>
      </c>
      <c r="B46" s="135"/>
      <c r="C46" s="139"/>
    </row>
    <row r="47" spans="1:3" s="100" customFormat="1" ht="24.75" customHeight="1">
      <c r="A47" s="29" t="s">
        <v>227</v>
      </c>
      <c r="B47" s="135"/>
      <c r="C47" s="139"/>
    </row>
    <row r="48" spans="1:3" s="100" customFormat="1" ht="24.75" customHeight="1">
      <c r="A48" s="29" t="s">
        <v>228</v>
      </c>
      <c r="B48" s="135"/>
      <c r="C48" s="139"/>
    </row>
    <row r="49" spans="1:3" s="100" customFormat="1" ht="24.75" customHeight="1">
      <c r="A49" s="29" t="s">
        <v>229</v>
      </c>
      <c r="B49" s="135"/>
      <c r="C49" s="139"/>
    </row>
    <row r="50" spans="1:3" s="100" customFormat="1" ht="24.75" customHeight="1">
      <c r="A50" s="26" t="s">
        <v>230</v>
      </c>
      <c r="B50" s="135">
        <v>103</v>
      </c>
      <c r="C50" s="139"/>
    </row>
    <row r="51" spans="1:3" s="100" customFormat="1" ht="24.75" customHeight="1">
      <c r="A51" s="26" t="s">
        <v>231</v>
      </c>
      <c r="B51" s="135"/>
      <c r="C51" s="138"/>
    </row>
    <row r="52" spans="1:3" s="100" customFormat="1" ht="24.75" customHeight="1">
      <c r="A52" s="29" t="s">
        <v>232</v>
      </c>
      <c r="B52" s="135"/>
      <c r="C52" s="139"/>
    </row>
    <row r="53" spans="1:3" s="100" customFormat="1" ht="24.75" customHeight="1">
      <c r="A53" s="26" t="s">
        <v>233</v>
      </c>
      <c r="B53" s="135">
        <v>335</v>
      </c>
      <c r="C53" s="139"/>
    </row>
    <row r="54" spans="1:3" s="100" customFormat="1" ht="24.75" customHeight="1">
      <c r="A54" s="26" t="s">
        <v>234</v>
      </c>
      <c r="B54" s="135"/>
      <c r="C54" s="139"/>
    </row>
    <row r="55" spans="1:3" s="100" customFormat="1" ht="24.75" customHeight="1">
      <c r="A55" s="26" t="s">
        <v>235</v>
      </c>
      <c r="B55" s="135"/>
      <c r="C55" s="139"/>
    </row>
    <row r="56" spans="1:3" s="100" customFormat="1" ht="24.75" customHeight="1">
      <c r="A56" s="26" t="s">
        <v>236</v>
      </c>
      <c r="B56" s="135">
        <v>7602</v>
      </c>
      <c r="C56" s="139"/>
    </row>
    <row r="57" spans="1:3" s="100" customFormat="1" ht="24.75" customHeight="1">
      <c r="A57" s="26" t="s">
        <v>237</v>
      </c>
      <c r="B57" s="135"/>
      <c r="C57" s="139"/>
    </row>
    <row r="58" spans="1:3" s="100" customFormat="1" ht="24.75" customHeight="1">
      <c r="A58" s="26"/>
      <c r="B58" s="135"/>
      <c r="C58" s="139"/>
    </row>
    <row r="59" spans="1:3" s="143" customFormat="1" ht="24.75" customHeight="1">
      <c r="A59" s="27" t="s">
        <v>238</v>
      </c>
      <c r="B59" s="141">
        <f>B28+B30+B56+B54+B55+B57</f>
        <v>28586</v>
      </c>
      <c r="C59" s="142"/>
    </row>
    <row r="60" spans="1:3" s="100" customFormat="1" ht="24.75" customHeight="1">
      <c r="A60" s="28"/>
      <c r="B60" s="108"/>
      <c r="C60" s="139"/>
    </row>
    <row r="61" spans="1:3" s="143" customFormat="1" ht="25.5" customHeight="1">
      <c r="A61" s="30" t="s">
        <v>239</v>
      </c>
      <c r="B61" s="223">
        <f>SUM(B62:B64)</f>
        <v>19000</v>
      </c>
      <c r="C61" s="138"/>
    </row>
    <row r="62" spans="1:3" s="100" customFormat="1" ht="24.75" customHeight="1">
      <c r="A62" s="12" t="s">
        <v>240</v>
      </c>
      <c r="B62" s="108">
        <v>16200</v>
      </c>
      <c r="C62" s="144"/>
    </row>
    <row r="63" spans="1:3" s="100" customFormat="1" ht="24.75" customHeight="1">
      <c r="A63" s="12" t="s">
        <v>330</v>
      </c>
      <c r="B63" s="108">
        <v>1800</v>
      </c>
      <c r="C63" s="138"/>
    </row>
    <row r="64" spans="1:3" s="100" customFormat="1" ht="24.75" customHeight="1">
      <c r="A64" s="12" t="s">
        <v>241</v>
      </c>
      <c r="B64" s="108">
        <v>1000</v>
      </c>
      <c r="C64" s="138"/>
    </row>
    <row r="65" spans="1:3" s="100" customFormat="1" ht="24.75" customHeight="1">
      <c r="A65" s="31"/>
      <c r="B65" s="135"/>
      <c r="C65" s="138"/>
    </row>
    <row r="66" spans="1:3" s="143" customFormat="1" ht="24.75" customHeight="1">
      <c r="A66" s="30" t="s">
        <v>242</v>
      </c>
      <c r="B66" s="145"/>
      <c r="C66" s="146"/>
    </row>
    <row r="67" spans="1:3" s="100" customFormat="1" ht="24.75" customHeight="1">
      <c r="A67" s="31" t="s">
        <v>243</v>
      </c>
      <c r="B67" s="135"/>
      <c r="C67" s="146"/>
    </row>
    <row r="68" spans="1:3" s="100" customFormat="1" ht="24.75" customHeight="1">
      <c r="A68" s="31" t="s">
        <v>244</v>
      </c>
      <c r="B68" s="135"/>
      <c r="C68" s="138"/>
    </row>
    <row r="69" s="100" customFormat="1" ht="24.75" customHeight="1">
      <c r="B69" s="147"/>
    </row>
    <row r="70" s="100" customFormat="1" ht="24.75" customHeight="1">
      <c r="B70" s="147"/>
    </row>
    <row r="71" s="100" customFormat="1" ht="24.75" customHeight="1">
      <c r="B71" s="147"/>
    </row>
    <row r="72" s="100" customFormat="1" ht="24.75" customHeight="1">
      <c r="B72" s="147"/>
    </row>
    <row r="73" s="100" customFormat="1" ht="24.75" customHeight="1">
      <c r="B73" s="147"/>
    </row>
    <row r="74" s="100" customFormat="1" ht="24.75" customHeight="1">
      <c r="B74" s="147"/>
    </row>
    <row r="75" s="100" customFormat="1" ht="24.75" customHeight="1">
      <c r="B75" s="147"/>
    </row>
    <row r="76" s="100" customFormat="1" ht="24.75" customHeight="1">
      <c r="B76" s="147"/>
    </row>
    <row r="77" s="100" customFormat="1" ht="24.75" customHeight="1">
      <c r="B77" s="147"/>
    </row>
    <row r="78" s="100" customFormat="1" ht="24.75" customHeight="1">
      <c r="B78" s="147"/>
    </row>
    <row r="79" s="100" customFormat="1" ht="24.75" customHeight="1">
      <c r="B79" s="147"/>
    </row>
    <row r="80" s="100" customFormat="1" ht="24.75" customHeight="1">
      <c r="B80" s="147"/>
    </row>
    <row r="81" s="100" customFormat="1" ht="24.75" customHeight="1">
      <c r="B81" s="147"/>
    </row>
    <row r="82" s="100" customFormat="1" ht="24.75" customHeight="1">
      <c r="B82" s="147"/>
    </row>
    <row r="83" s="100" customFormat="1" ht="24.75" customHeight="1"/>
    <row r="84" s="100" customFormat="1" ht="24.75" customHeight="1"/>
    <row r="85" s="100" customFormat="1" ht="24.75" customHeight="1"/>
    <row r="86" s="100" customFormat="1" ht="24.75" customHeight="1"/>
    <row r="87" s="100" customFormat="1" ht="24.75" customHeight="1"/>
    <row r="88" s="100" customFormat="1" ht="24.75" customHeight="1"/>
    <row r="89" s="100" customFormat="1" ht="24.75" customHeight="1"/>
    <row r="90" s="100" customFormat="1" ht="24.75" customHeight="1"/>
    <row r="91" s="100" customFormat="1" ht="24.75" customHeight="1"/>
    <row r="92" s="100" customFormat="1" ht="24.75" customHeight="1"/>
    <row r="93" s="100" customFormat="1" ht="24.75" customHeight="1"/>
    <row r="94" s="100" customFormat="1" ht="24.75" customHeight="1"/>
    <row r="95" s="100" customFormat="1" ht="24.75" customHeight="1"/>
    <row r="96" s="100" customFormat="1" ht="24.75" customHeight="1"/>
    <row r="97" s="100" customFormat="1" ht="24.75" customHeight="1"/>
    <row r="98" s="100" customFormat="1" ht="24.75" customHeight="1"/>
    <row r="99" s="100" customFormat="1" ht="24.75" customHeight="1"/>
    <row r="100" s="100" customFormat="1" ht="24.75" customHeight="1"/>
    <row r="101" s="100" customFormat="1" ht="24.75" customHeight="1"/>
    <row r="102" s="100" customFormat="1" ht="24.75" customHeight="1"/>
    <row r="103" s="100" customFormat="1" ht="24.75" customHeight="1"/>
    <row r="104" s="100" customFormat="1" ht="24.75" customHeight="1"/>
    <row r="105" s="100" customFormat="1" ht="24.75" customHeight="1"/>
    <row r="106" s="100" customFormat="1" ht="24.75" customHeight="1"/>
    <row r="107" s="100" customFormat="1" ht="24.75" customHeight="1"/>
    <row r="108" s="100" customFormat="1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</sheetData>
  <mergeCells count="1">
    <mergeCell ref="A1:C1"/>
  </mergeCells>
  <printOptions horizontalCentered="1"/>
  <pageMargins left="0.88" right="0.44" top="0.65" bottom="0.52" header="0.31496062992125984" footer="0.31496062992125984"/>
  <pageSetup firstPageNumber="18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showZeros="0" workbookViewId="0" topLeftCell="A1">
      <pane ySplit="4" topLeftCell="BM5" activePane="bottomLeft" state="frozen"/>
      <selection pane="topLeft" activeCell="A1" sqref="A1"/>
      <selection pane="bottomLeft" activeCell="C37" sqref="C37"/>
    </sheetView>
  </sheetViews>
  <sheetFormatPr defaultColWidth="9.00390625" defaultRowHeight="14.25"/>
  <cols>
    <col min="1" max="1" width="28.375" style="35" customWidth="1"/>
    <col min="2" max="2" width="9.875" style="35" customWidth="1"/>
    <col min="3" max="3" width="10.75390625" style="35" customWidth="1"/>
    <col min="4" max="4" width="10.125" style="35" customWidth="1"/>
    <col min="5" max="5" width="11.00390625" style="35" customWidth="1"/>
    <col min="6" max="6" width="7.50390625" style="35" customWidth="1"/>
    <col min="7" max="16384" width="9.00390625" style="35" customWidth="1"/>
  </cols>
  <sheetData>
    <row r="1" spans="1:6" s="36" customFormat="1" ht="24.75" customHeight="1">
      <c r="A1" s="257" t="s">
        <v>485</v>
      </c>
      <c r="B1" s="257"/>
      <c r="C1" s="257"/>
      <c r="D1" s="257"/>
      <c r="E1" s="257"/>
      <c r="F1" s="257"/>
    </row>
    <row r="2" spans="1:6" ht="13.5" customHeight="1">
      <c r="A2" s="24" t="s">
        <v>165</v>
      </c>
      <c r="B2" s="37"/>
      <c r="C2" s="37"/>
      <c r="D2" s="37"/>
      <c r="E2" s="37"/>
      <c r="F2" s="32" t="s">
        <v>4</v>
      </c>
    </row>
    <row r="3" spans="1:6" ht="41.25" customHeight="1">
      <c r="A3" s="258" t="s">
        <v>8</v>
      </c>
      <c r="B3" s="260" t="s">
        <v>84</v>
      </c>
      <c r="C3" s="260"/>
      <c r="D3" s="260"/>
      <c r="E3" s="260"/>
      <c r="F3" s="258" t="s">
        <v>81</v>
      </c>
    </row>
    <row r="4" spans="1:6" ht="41.25" customHeight="1">
      <c r="A4" s="259"/>
      <c r="B4" s="21" t="s">
        <v>83</v>
      </c>
      <c r="C4" s="121" t="s">
        <v>82</v>
      </c>
      <c r="D4" s="21" t="s">
        <v>309</v>
      </c>
      <c r="E4" s="21" t="s">
        <v>310</v>
      </c>
      <c r="F4" s="259"/>
    </row>
    <row r="5" spans="1:6" s="149" customFormat="1" ht="24.75" customHeight="1">
      <c r="A5" s="15" t="s">
        <v>245</v>
      </c>
      <c r="B5" s="148">
        <f>SUM(C5:E5)</f>
        <v>3550</v>
      </c>
      <c r="C5" s="148">
        <v>3548</v>
      </c>
      <c r="D5" s="148">
        <v>2</v>
      </c>
      <c r="E5" s="148"/>
      <c r="F5" s="136"/>
    </row>
    <row r="6" spans="1:6" s="149" customFormat="1" ht="24.75" customHeight="1">
      <c r="A6" s="15" t="s">
        <v>246</v>
      </c>
      <c r="B6" s="148">
        <f aca="true" t="shared" si="0" ref="B6:B26">SUM(C6:E6)</f>
        <v>0</v>
      </c>
      <c r="C6" s="148"/>
      <c r="D6" s="148"/>
      <c r="E6" s="148"/>
      <c r="F6" s="138"/>
    </row>
    <row r="7" spans="1:6" s="149" customFormat="1" ht="24.75" customHeight="1">
      <c r="A7" s="15" t="s">
        <v>247</v>
      </c>
      <c r="B7" s="148">
        <f t="shared" si="0"/>
        <v>1911</v>
      </c>
      <c r="C7" s="148">
        <v>1911</v>
      </c>
      <c r="D7" s="148"/>
      <c r="E7" s="148"/>
      <c r="F7" s="150"/>
    </row>
    <row r="8" spans="1:6" s="149" customFormat="1" ht="24.75" customHeight="1">
      <c r="A8" s="15" t="s">
        <v>248</v>
      </c>
      <c r="B8" s="148">
        <f t="shared" si="0"/>
        <v>3447</v>
      </c>
      <c r="C8" s="148">
        <v>1636</v>
      </c>
      <c r="D8" s="148">
        <v>1</v>
      </c>
      <c r="E8" s="148">
        <v>1810</v>
      </c>
      <c r="F8" s="151"/>
    </row>
    <row r="9" spans="1:6" s="149" customFormat="1" ht="24.75" customHeight="1">
      <c r="A9" s="15" t="s">
        <v>249</v>
      </c>
      <c r="B9" s="148">
        <f t="shared" si="0"/>
        <v>300</v>
      </c>
      <c r="C9" s="148">
        <v>300</v>
      </c>
      <c r="D9" s="148"/>
      <c r="E9" s="148"/>
      <c r="F9" s="151"/>
    </row>
    <row r="10" spans="1:6" s="149" customFormat="1" ht="24.75" customHeight="1">
      <c r="A10" s="15" t="s">
        <v>250</v>
      </c>
      <c r="B10" s="148">
        <f t="shared" si="0"/>
        <v>20</v>
      </c>
      <c r="C10" s="148">
        <v>20</v>
      </c>
      <c r="D10" s="148"/>
      <c r="E10" s="148"/>
      <c r="F10" s="152"/>
    </row>
    <row r="11" spans="1:6" s="149" customFormat="1" ht="24.75" customHeight="1">
      <c r="A11" s="15" t="s">
        <v>251</v>
      </c>
      <c r="B11" s="148">
        <f t="shared" si="0"/>
        <v>821</v>
      </c>
      <c r="C11" s="148">
        <v>770</v>
      </c>
      <c r="D11" s="148">
        <v>51</v>
      </c>
      <c r="E11" s="148"/>
      <c r="F11" s="150"/>
    </row>
    <row r="12" spans="1:6" s="149" customFormat="1" ht="24.75" customHeight="1">
      <c r="A12" s="17" t="s">
        <v>252</v>
      </c>
      <c r="B12" s="148">
        <f t="shared" si="0"/>
        <v>405</v>
      </c>
      <c r="C12" s="148">
        <v>342</v>
      </c>
      <c r="D12" s="148">
        <v>63</v>
      </c>
      <c r="E12" s="148"/>
      <c r="F12" s="136"/>
    </row>
    <row r="13" spans="1:6" s="149" customFormat="1" ht="24.75" customHeight="1">
      <c r="A13" s="16" t="s">
        <v>253</v>
      </c>
      <c r="B13" s="148">
        <f t="shared" si="0"/>
        <v>50</v>
      </c>
      <c r="C13" s="148">
        <v>50</v>
      </c>
      <c r="D13" s="148"/>
      <c r="E13" s="148"/>
      <c r="F13" s="138"/>
    </row>
    <row r="14" spans="1:6" s="149" customFormat="1" ht="24.75" customHeight="1">
      <c r="A14" s="15" t="s">
        <v>254</v>
      </c>
      <c r="B14" s="148">
        <f t="shared" si="0"/>
        <v>10839</v>
      </c>
      <c r="C14" s="148">
        <v>5047</v>
      </c>
      <c r="D14" s="148"/>
      <c r="E14" s="148">
        <v>5792</v>
      </c>
      <c r="F14" s="150"/>
    </row>
    <row r="15" spans="1:6" s="149" customFormat="1" ht="24.75" customHeight="1">
      <c r="A15" s="15" t="s">
        <v>255</v>
      </c>
      <c r="B15" s="148">
        <f t="shared" si="0"/>
        <v>1716</v>
      </c>
      <c r="C15" s="148">
        <v>1716</v>
      </c>
      <c r="D15" s="148"/>
      <c r="E15" s="148"/>
      <c r="F15" s="150"/>
    </row>
    <row r="16" spans="1:6" s="149" customFormat="1" ht="24.75" customHeight="1">
      <c r="A16" s="15" t="s">
        <v>256</v>
      </c>
      <c r="B16" s="148">
        <f t="shared" si="0"/>
        <v>0</v>
      </c>
      <c r="C16" s="148"/>
      <c r="D16" s="148"/>
      <c r="E16" s="148"/>
      <c r="F16" s="150"/>
    </row>
    <row r="17" spans="1:6" s="149" customFormat="1" ht="24.75" customHeight="1">
      <c r="A17" s="17" t="s">
        <v>257</v>
      </c>
      <c r="B17" s="148">
        <f t="shared" si="0"/>
        <v>2000</v>
      </c>
      <c r="C17" s="148">
        <v>2000</v>
      </c>
      <c r="D17" s="148"/>
      <c r="E17" s="148"/>
      <c r="F17" s="150"/>
    </row>
    <row r="18" spans="1:6" s="149" customFormat="1" ht="27.75" customHeight="1">
      <c r="A18" s="15" t="s">
        <v>258</v>
      </c>
      <c r="B18" s="148">
        <f t="shared" si="0"/>
        <v>0</v>
      </c>
      <c r="C18" s="148"/>
      <c r="D18" s="148"/>
      <c r="E18" s="148"/>
      <c r="F18" s="138"/>
    </row>
    <row r="19" spans="1:6" s="149" customFormat="1" ht="24.75" customHeight="1">
      <c r="A19" s="17" t="s">
        <v>259</v>
      </c>
      <c r="B19" s="148">
        <f t="shared" si="0"/>
        <v>0</v>
      </c>
      <c r="C19" s="148"/>
      <c r="D19" s="148"/>
      <c r="E19" s="148"/>
      <c r="F19" s="150"/>
    </row>
    <row r="20" spans="1:6" s="149" customFormat="1" ht="24.75" customHeight="1">
      <c r="A20" s="17" t="s">
        <v>260</v>
      </c>
      <c r="B20" s="148">
        <f t="shared" si="0"/>
        <v>29</v>
      </c>
      <c r="C20" s="148">
        <v>29</v>
      </c>
      <c r="D20" s="148"/>
      <c r="E20" s="148"/>
      <c r="F20" s="150"/>
    </row>
    <row r="21" spans="1:6" s="149" customFormat="1" ht="27.75" customHeight="1">
      <c r="A21" s="15" t="s">
        <v>261</v>
      </c>
      <c r="B21" s="148">
        <f t="shared" si="0"/>
        <v>15</v>
      </c>
      <c r="C21" s="148">
        <v>15</v>
      </c>
      <c r="D21" s="148"/>
      <c r="E21" s="148"/>
      <c r="F21" s="138"/>
    </row>
    <row r="22" spans="1:6" s="149" customFormat="1" ht="24.75" customHeight="1">
      <c r="A22" s="15" t="s">
        <v>262</v>
      </c>
      <c r="B22" s="148">
        <f t="shared" si="0"/>
        <v>608</v>
      </c>
      <c r="C22" s="148">
        <v>390</v>
      </c>
      <c r="D22" s="148">
        <v>218</v>
      </c>
      <c r="E22" s="148"/>
      <c r="F22" s="138"/>
    </row>
    <row r="23" spans="1:6" s="149" customFormat="1" ht="24.75" customHeight="1">
      <c r="A23" s="17" t="s">
        <v>263</v>
      </c>
      <c r="B23" s="148">
        <f t="shared" si="0"/>
        <v>0</v>
      </c>
      <c r="C23" s="148"/>
      <c r="D23" s="148"/>
      <c r="E23" s="148"/>
      <c r="F23" s="146"/>
    </row>
    <row r="24" spans="1:6" s="149" customFormat="1" ht="24.75" customHeight="1">
      <c r="A24" s="17" t="s">
        <v>264</v>
      </c>
      <c r="B24" s="148">
        <f t="shared" si="0"/>
        <v>1081</v>
      </c>
      <c r="C24" s="148">
        <v>1081</v>
      </c>
      <c r="D24" s="148"/>
      <c r="E24" s="148"/>
      <c r="F24" s="138"/>
    </row>
    <row r="25" spans="1:6" s="149" customFormat="1" ht="24.75" customHeight="1">
      <c r="A25" s="15" t="s">
        <v>486</v>
      </c>
      <c r="B25" s="148">
        <f t="shared" si="0"/>
        <v>1391</v>
      </c>
      <c r="C25" s="148">
        <v>1391</v>
      </c>
      <c r="D25" s="148"/>
      <c r="E25" s="148"/>
      <c r="F25" s="138"/>
    </row>
    <row r="26" spans="1:6" s="149" customFormat="1" ht="24.75" customHeight="1">
      <c r="A26" s="15" t="s">
        <v>487</v>
      </c>
      <c r="B26" s="148">
        <f t="shared" si="0"/>
        <v>217</v>
      </c>
      <c r="C26" s="148">
        <v>217</v>
      </c>
      <c r="D26" s="148"/>
      <c r="E26" s="148"/>
      <c r="F26" s="153"/>
    </row>
    <row r="27" spans="1:6" s="33" customFormat="1" ht="23.25" customHeight="1">
      <c r="A27" s="39" t="s">
        <v>265</v>
      </c>
      <c r="B27" s="155">
        <f>SUM(B5:B26)</f>
        <v>28400</v>
      </c>
      <c r="C27" s="155">
        <f>SUM(C5:C26)</f>
        <v>20463</v>
      </c>
      <c r="D27" s="155">
        <f>SUM(D5:D26)</f>
        <v>335</v>
      </c>
      <c r="E27" s="155">
        <f>SUM(E5:E26)</f>
        <v>7602</v>
      </c>
      <c r="F27" s="156"/>
    </row>
    <row r="28" spans="1:6" s="34" customFormat="1" ht="24.75" customHeight="1">
      <c r="A28" s="40"/>
      <c r="B28" s="154"/>
      <c r="C28" s="154"/>
      <c r="D28" s="154"/>
      <c r="E28" s="154"/>
      <c r="F28" s="146"/>
    </row>
    <row r="29" spans="1:6" s="149" customFormat="1" ht="24.75" customHeight="1">
      <c r="A29" s="41" t="s">
        <v>266</v>
      </c>
      <c r="B29" s="155">
        <f>C29+D29+E29</f>
        <v>0</v>
      </c>
      <c r="C29" s="155"/>
      <c r="D29" s="148"/>
      <c r="E29" s="148"/>
      <c r="F29" s="150"/>
    </row>
    <row r="30" spans="1:6" s="149" customFormat="1" ht="24.75" customHeight="1">
      <c r="A30" s="38"/>
      <c r="B30" s="154"/>
      <c r="C30" s="154"/>
      <c r="D30" s="154"/>
      <c r="E30" s="154"/>
      <c r="F30" s="150"/>
    </row>
    <row r="31" spans="1:6" s="158" customFormat="1" ht="24.75" customHeight="1">
      <c r="A31" s="41" t="s">
        <v>267</v>
      </c>
      <c r="B31" s="155">
        <f>SUM(B27:B30)</f>
        <v>28400</v>
      </c>
      <c r="C31" s="155">
        <f>SUM(C27:C30)</f>
        <v>20463</v>
      </c>
      <c r="D31" s="155">
        <f>SUM(D27:D30)</f>
        <v>335</v>
      </c>
      <c r="E31" s="155">
        <f>SUM(E27:E30)</f>
        <v>7602</v>
      </c>
      <c r="F31" s="157"/>
    </row>
    <row r="32" spans="1:6" s="149" customFormat="1" ht="24.75" customHeight="1">
      <c r="A32" s="38"/>
      <c r="B32" s="154"/>
      <c r="C32" s="154"/>
      <c r="D32" s="154"/>
      <c r="E32" s="154"/>
      <c r="F32" s="150"/>
    </row>
    <row r="33" spans="1:6" s="158" customFormat="1" ht="24.75" customHeight="1">
      <c r="A33" s="42" t="s">
        <v>268</v>
      </c>
      <c r="B33" s="155">
        <f>C33+D33+E33</f>
        <v>20816</v>
      </c>
      <c r="C33" s="155">
        <v>19000</v>
      </c>
      <c r="D33" s="155"/>
      <c r="E33" s="155">
        <v>1816</v>
      </c>
      <c r="F33" s="159"/>
    </row>
    <row r="34" spans="1:6" s="149" customFormat="1" ht="24.75" customHeight="1">
      <c r="A34" s="12"/>
      <c r="B34" s="148"/>
      <c r="C34" s="148"/>
      <c r="D34" s="148"/>
      <c r="E34" s="148"/>
      <c r="F34" s="138"/>
    </row>
    <row r="35" spans="1:6" s="149" customFormat="1" ht="24.75" customHeight="1">
      <c r="A35" s="43"/>
      <c r="B35" s="148"/>
      <c r="C35" s="148"/>
      <c r="D35" s="148"/>
      <c r="E35" s="148"/>
      <c r="F35" s="138"/>
    </row>
    <row r="36" spans="1:6" s="160" customFormat="1" ht="24.75" customHeight="1">
      <c r="A36" s="14" t="s">
        <v>269</v>
      </c>
      <c r="B36" s="155">
        <v>0</v>
      </c>
      <c r="C36" s="155">
        <v>0</v>
      </c>
      <c r="D36" s="155"/>
      <c r="E36" s="155"/>
      <c r="F36" s="146"/>
    </row>
    <row r="37" spans="1:6" s="160" customFormat="1" ht="24.75" customHeight="1">
      <c r="A37" s="18"/>
      <c r="B37" s="155"/>
      <c r="C37" s="155"/>
      <c r="D37" s="155"/>
      <c r="E37" s="155"/>
      <c r="F37" s="161"/>
    </row>
    <row r="38" spans="1:6" s="160" customFormat="1" ht="24.75" customHeight="1">
      <c r="A38" s="18"/>
      <c r="B38" s="148"/>
      <c r="C38" s="148"/>
      <c r="D38" s="148"/>
      <c r="E38" s="148"/>
      <c r="F38" s="146"/>
    </row>
    <row r="39" spans="1:6" s="160" customFormat="1" ht="24.75" customHeight="1">
      <c r="A39" s="18"/>
      <c r="B39" s="155"/>
      <c r="C39" s="155"/>
      <c r="D39" s="155"/>
      <c r="E39" s="155"/>
      <c r="F39" s="161"/>
    </row>
    <row r="40" spans="2:5" s="149" customFormat="1" ht="11.25">
      <c r="B40" s="162"/>
      <c r="C40" s="162"/>
      <c r="D40" s="162"/>
      <c r="E40" s="162"/>
    </row>
    <row r="41" s="149" customFormat="1" ht="11.25"/>
    <row r="42" s="149" customFormat="1" ht="11.25"/>
    <row r="43" s="149" customFormat="1" ht="11.25"/>
    <row r="44" s="149" customFormat="1" ht="11.25"/>
    <row r="45" s="149" customFormat="1" ht="11.25"/>
    <row r="46" spans="2:5" s="149" customFormat="1" ht="21" customHeight="1">
      <c r="B46" s="163"/>
      <c r="C46" s="163"/>
      <c r="D46" s="163"/>
      <c r="E46" s="163">
        <f>E19+E20+E25+E26+E6</f>
        <v>0</v>
      </c>
    </row>
    <row r="47" s="149" customFormat="1" ht="11.25"/>
    <row r="48" s="149" customFormat="1" ht="11.25"/>
    <row r="49" s="149" customFormat="1" ht="11.25"/>
    <row r="50" spans="2:5" s="149" customFormat="1" ht="18.75">
      <c r="B50" s="109"/>
      <c r="C50" s="162"/>
      <c r="D50" s="109"/>
      <c r="E50" s="109"/>
    </row>
    <row r="51" s="149" customFormat="1" ht="11.25"/>
    <row r="52" s="149" customFormat="1" ht="11.25"/>
    <row r="53" s="149" customFormat="1" ht="11.25"/>
    <row r="54" s="149" customFormat="1" ht="11.25"/>
    <row r="55" s="149" customFormat="1" ht="11.25"/>
    <row r="56" s="149" customFormat="1" ht="11.25"/>
    <row r="57" s="149" customFormat="1" ht="11.25"/>
    <row r="58" s="149" customFormat="1" ht="11.25"/>
    <row r="59" s="149" customFormat="1" ht="11.25"/>
    <row r="60" s="149" customFormat="1" ht="11.25"/>
    <row r="61" s="149" customFormat="1" ht="11.25"/>
    <row r="62" s="149" customFormat="1" ht="11.25"/>
    <row r="63" s="149" customFormat="1" ht="11.25"/>
    <row r="64" s="149" customFormat="1" ht="11.25"/>
    <row r="65" s="149" customFormat="1" ht="11.25"/>
    <row r="66" s="149" customFormat="1" ht="11.25"/>
    <row r="67" s="149" customFormat="1" ht="11.25"/>
    <row r="68" s="149" customFormat="1" ht="11.25"/>
    <row r="69" s="149" customFormat="1" ht="11.25"/>
    <row r="70" s="149" customFormat="1" ht="11.25"/>
    <row r="71" s="149" customFormat="1" ht="11.25"/>
    <row r="72" s="149" customFormat="1" ht="11.25"/>
    <row r="73" s="149" customFormat="1" ht="11.25"/>
    <row r="74" s="149" customFormat="1" ht="11.25"/>
    <row r="75" s="149" customFormat="1" ht="11.25"/>
    <row r="76" s="149" customFormat="1" ht="11.25"/>
    <row r="77" s="149" customFormat="1" ht="11.25"/>
    <row r="78" s="149" customFormat="1" ht="11.25"/>
    <row r="79" s="149" customFormat="1" ht="11.25"/>
    <row r="80" s="149" customFormat="1" ht="11.25"/>
    <row r="81" s="149" customFormat="1" ht="11.25"/>
    <row r="82" s="149" customFormat="1" ht="11.25"/>
    <row r="83" s="149" customFormat="1" ht="11.25"/>
    <row r="84" s="149" customFormat="1" ht="11.25"/>
    <row r="85" s="149" customFormat="1" ht="11.25"/>
    <row r="86" s="149" customFormat="1" ht="11.25"/>
    <row r="87" s="149" customFormat="1" ht="11.25"/>
    <row r="88" s="149" customFormat="1" ht="11.25"/>
    <row r="89" s="149" customFormat="1" ht="11.25"/>
    <row r="90" s="149" customFormat="1" ht="11.25"/>
    <row r="91" s="149" customFormat="1" ht="11.25"/>
    <row r="92" s="149" customFormat="1" ht="11.25"/>
    <row r="93" s="149" customFormat="1" ht="11.25"/>
    <row r="94" s="149" customFormat="1" ht="11.25"/>
    <row r="95" s="149" customFormat="1" ht="11.25"/>
    <row r="96" s="149" customFormat="1" ht="11.25"/>
    <row r="97" s="149" customFormat="1" ht="11.25"/>
    <row r="98" s="149" customFormat="1" ht="11.25"/>
    <row r="99" s="149" customFormat="1" ht="11.25"/>
    <row r="100" s="149" customFormat="1" ht="11.25"/>
    <row r="101" s="149" customFormat="1" ht="11.25"/>
    <row r="102" s="149" customFormat="1" ht="11.25"/>
    <row r="103" s="149" customFormat="1" ht="11.25"/>
    <row r="104" s="149" customFormat="1" ht="11.25"/>
    <row r="105" s="149" customFormat="1" ht="11.25"/>
    <row r="106" s="149" customFormat="1" ht="11.25"/>
    <row r="107" s="149" customFormat="1" ht="11.25"/>
    <row r="108" s="149" customFormat="1" ht="11.25"/>
    <row r="109" s="149" customFormat="1" ht="11.25"/>
    <row r="110" s="149" customFormat="1" ht="11.25"/>
    <row r="111" s="149" customFormat="1" ht="11.25"/>
    <row r="112" s="149" customFormat="1" ht="11.25"/>
    <row r="113" s="149" customFormat="1" ht="11.25"/>
    <row r="114" s="149" customFormat="1" ht="11.25"/>
    <row r="115" s="149" customFormat="1" ht="11.25"/>
    <row r="116" s="149" customFormat="1" ht="11.25"/>
    <row r="117" s="149" customFormat="1" ht="11.25"/>
  </sheetData>
  <mergeCells count="4">
    <mergeCell ref="A1:F1"/>
    <mergeCell ref="A3:A4"/>
    <mergeCell ref="F3:F4"/>
    <mergeCell ref="B3:E3"/>
  </mergeCells>
  <printOptions/>
  <pageMargins left="0.86" right="0.55" top="0.93" bottom="0.75" header="0.34" footer="0.43"/>
  <pageSetup firstPageNumber="2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" sqref="K4"/>
    </sheetView>
  </sheetViews>
  <sheetFormatPr defaultColWidth="7.875" defaultRowHeight="24.75" customHeight="1"/>
  <cols>
    <col min="1" max="1" width="37.25390625" style="52" customWidth="1"/>
    <col min="2" max="2" width="23.125" style="57" customWidth="1"/>
    <col min="3" max="3" width="14.625" style="56" customWidth="1"/>
    <col min="4" max="5" width="12.50390625" style="50" customWidth="1"/>
    <col min="6" max="254" width="7.875" style="52" bestFit="1" customWidth="1"/>
    <col min="255" max="16384" width="7.875" style="52" customWidth="1"/>
  </cols>
  <sheetData>
    <row r="1" spans="1:5" s="46" customFormat="1" ht="24.75" customHeight="1">
      <c r="A1" s="257" t="s">
        <v>335</v>
      </c>
      <c r="B1" s="257"/>
      <c r="C1" s="257"/>
      <c r="D1" s="44"/>
      <c r="E1" s="44"/>
    </row>
    <row r="2" spans="1:5" s="47" customFormat="1" ht="14.25" customHeight="1">
      <c r="A2" s="24" t="s">
        <v>166</v>
      </c>
      <c r="B2" s="48"/>
      <c r="C2" s="49" t="s">
        <v>4</v>
      </c>
      <c r="D2" s="32"/>
      <c r="E2" s="32"/>
    </row>
    <row r="3" spans="1:3" s="45" customFormat="1" ht="45" customHeight="1">
      <c r="A3" s="226" t="s">
        <v>5</v>
      </c>
      <c r="B3" s="21" t="s">
        <v>329</v>
      </c>
      <c r="C3" s="230" t="s">
        <v>311</v>
      </c>
    </row>
    <row r="4" spans="1:5" ht="24.75" customHeight="1">
      <c r="A4" s="227" t="s">
        <v>9</v>
      </c>
      <c r="B4" s="154">
        <f>SUM(B5:B18)</f>
        <v>13867</v>
      </c>
      <c r="C4" s="231"/>
      <c r="E4" s="51"/>
    </row>
    <row r="5" spans="1:5" ht="24.75" customHeight="1">
      <c r="A5" s="227" t="s">
        <v>10</v>
      </c>
      <c r="B5" s="222">
        <v>711</v>
      </c>
      <c r="C5" s="232"/>
      <c r="E5" s="51"/>
    </row>
    <row r="6" spans="1:5" ht="24.75" customHeight="1">
      <c r="A6" s="227" t="s">
        <v>11</v>
      </c>
      <c r="B6" s="222">
        <v>4140</v>
      </c>
      <c r="C6" s="232"/>
      <c r="E6" s="51"/>
    </row>
    <row r="7" spans="1:5" ht="24.75" customHeight="1">
      <c r="A7" s="227" t="s">
        <v>12</v>
      </c>
      <c r="B7" s="222">
        <v>1157</v>
      </c>
      <c r="C7" s="232"/>
      <c r="E7" s="51"/>
    </row>
    <row r="8" spans="1:5" ht="24.75" customHeight="1">
      <c r="A8" s="227" t="s">
        <v>13</v>
      </c>
      <c r="B8" s="222">
        <v>208</v>
      </c>
      <c r="C8" s="232"/>
      <c r="E8" s="51"/>
    </row>
    <row r="9" spans="1:5" ht="24.75" customHeight="1">
      <c r="A9" s="227" t="s">
        <v>14</v>
      </c>
      <c r="B9" s="222"/>
      <c r="C9" s="232"/>
      <c r="E9" s="51"/>
    </row>
    <row r="10" spans="1:5" ht="24.75" customHeight="1">
      <c r="A10" s="227" t="s">
        <v>270</v>
      </c>
      <c r="B10" s="222">
        <v>1500</v>
      </c>
      <c r="C10" s="232"/>
      <c r="E10" s="51"/>
    </row>
    <row r="11" spans="1:5" ht="24.75" customHeight="1">
      <c r="A11" s="227" t="s">
        <v>271</v>
      </c>
      <c r="B11" s="222">
        <v>1340</v>
      </c>
      <c r="C11" s="232"/>
      <c r="E11" s="51"/>
    </row>
    <row r="12" spans="1:5" ht="24.75" customHeight="1">
      <c r="A12" s="227" t="s">
        <v>272</v>
      </c>
      <c r="B12" s="222">
        <v>400</v>
      </c>
      <c r="C12" s="232"/>
      <c r="E12" s="51"/>
    </row>
    <row r="13" spans="1:5" ht="24.75" customHeight="1">
      <c r="A13" s="227" t="s">
        <v>273</v>
      </c>
      <c r="B13" s="222">
        <v>1100</v>
      </c>
      <c r="C13" s="232"/>
      <c r="E13" s="51"/>
    </row>
    <row r="14" spans="1:5" ht="24.75" customHeight="1">
      <c r="A14" s="227" t="s">
        <v>274</v>
      </c>
      <c r="B14" s="222">
        <v>1000</v>
      </c>
      <c r="C14" s="232"/>
      <c r="E14" s="51"/>
    </row>
    <row r="15" spans="1:5" ht="24.75" customHeight="1">
      <c r="A15" s="227" t="s">
        <v>275</v>
      </c>
      <c r="B15" s="222">
        <v>502</v>
      </c>
      <c r="C15" s="232"/>
      <c r="E15" s="51"/>
    </row>
    <row r="16" spans="1:5" ht="24.75" customHeight="1">
      <c r="A16" s="227" t="s">
        <v>276</v>
      </c>
      <c r="B16" s="222">
        <v>220</v>
      </c>
      <c r="C16" s="232"/>
      <c r="E16" s="51"/>
    </row>
    <row r="17" spans="1:5" ht="24.75" customHeight="1">
      <c r="A17" s="227" t="s">
        <v>277</v>
      </c>
      <c r="B17" s="222">
        <v>1589</v>
      </c>
      <c r="C17" s="232"/>
      <c r="E17" s="51"/>
    </row>
    <row r="18" spans="1:5" ht="24.75" customHeight="1">
      <c r="A18" s="227" t="s">
        <v>278</v>
      </c>
      <c r="B18" s="135"/>
      <c r="C18" s="232"/>
      <c r="E18" s="51"/>
    </row>
    <row r="19" spans="1:5" ht="24.75" customHeight="1">
      <c r="A19" s="227" t="s">
        <v>15</v>
      </c>
      <c r="B19" s="154">
        <f>SUM(B20:B25)</f>
        <v>1613</v>
      </c>
      <c r="C19" s="233"/>
      <c r="D19" s="52"/>
      <c r="E19" s="52"/>
    </row>
    <row r="20" spans="1:5" ht="24.75" customHeight="1">
      <c r="A20" s="227" t="s">
        <v>16</v>
      </c>
      <c r="B20" s="222">
        <v>750</v>
      </c>
      <c r="C20" s="234"/>
      <c r="D20" s="52"/>
      <c r="E20" s="52"/>
    </row>
    <row r="21" spans="1:5" ht="24.75" customHeight="1">
      <c r="A21" s="227" t="s">
        <v>17</v>
      </c>
      <c r="B21" s="222">
        <v>100</v>
      </c>
      <c r="C21" s="234"/>
      <c r="D21" s="52"/>
      <c r="E21" s="52"/>
    </row>
    <row r="22" spans="1:5" ht="24.75" customHeight="1">
      <c r="A22" s="227" t="s">
        <v>18</v>
      </c>
      <c r="B22" s="222">
        <v>500</v>
      </c>
      <c r="C22" s="232"/>
      <c r="D22" s="52"/>
      <c r="E22" s="52"/>
    </row>
    <row r="23" spans="1:5" ht="24.75" customHeight="1">
      <c r="A23" s="227" t="s">
        <v>19</v>
      </c>
      <c r="B23" s="135"/>
      <c r="C23" s="234"/>
      <c r="D23" s="52"/>
      <c r="E23" s="52"/>
    </row>
    <row r="24" spans="1:5" ht="24.75" customHeight="1">
      <c r="A24" s="228" t="s">
        <v>20</v>
      </c>
      <c r="B24" s="135">
        <v>235</v>
      </c>
      <c r="C24" s="234"/>
      <c r="E24" s="51"/>
    </row>
    <row r="25" spans="1:5" ht="24.75" customHeight="1">
      <c r="A25" s="228" t="s">
        <v>21</v>
      </c>
      <c r="B25" s="135">
        <v>28</v>
      </c>
      <c r="C25" s="235"/>
      <c r="E25" s="51"/>
    </row>
    <row r="26" spans="1:3" s="54" customFormat="1" ht="24.75" customHeight="1">
      <c r="A26" s="229" t="s">
        <v>279</v>
      </c>
      <c r="B26" s="165">
        <f>B4+B19</f>
        <v>15480</v>
      </c>
      <c r="C26" s="236"/>
    </row>
    <row r="27" spans="2:3" ht="24.75" customHeight="1">
      <c r="B27" s="55"/>
      <c r="C27" s="166"/>
    </row>
    <row r="28" ht="24.75" customHeight="1">
      <c r="B28" s="55"/>
    </row>
    <row r="29" ht="24.75" customHeight="1">
      <c r="B29" s="55"/>
    </row>
    <row r="30" ht="24.75" customHeight="1">
      <c r="B30" s="55"/>
    </row>
    <row r="31" ht="24.75" customHeight="1">
      <c r="B31" s="55"/>
    </row>
    <row r="32" ht="24.75" customHeight="1">
      <c r="B32" s="55"/>
    </row>
    <row r="33" ht="24.75" customHeight="1">
      <c r="B33" s="55"/>
    </row>
    <row r="34" ht="24.75" customHeight="1">
      <c r="B34" s="55"/>
    </row>
    <row r="35" ht="24.75" customHeight="1">
      <c r="B35" s="55"/>
    </row>
    <row r="36" ht="24.75" customHeight="1">
      <c r="B36" s="55"/>
    </row>
    <row r="37" ht="24.75" customHeight="1">
      <c r="B37" s="55"/>
    </row>
    <row r="38" ht="24.75" customHeight="1">
      <c r="B38" s="55"/>
    </row>
  </sheetData>
  <mergeCells count="1">
    <mergeCell ref="A1:C1"/>
  </mergeCells>
  <printOptions/>
  <pageMargins left="1.25" right="0.94" top="0.94" bottom="0.48" header="0.5" footer="0.57"/>
  <pageSetup firstPageNumber="25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53"/>
  <sheetViews>
    <sheetView showZeros="0" workbookViewId="0" topLeftCell="A1">
      <pane ySplit="3" topLeftCell="BM43" activePane="bottomLeft" state="frozen"/>
      <selection pane="topLeft" activeCell="A1" sqref="A1"/>
      <selection pane="bottomLeft" activeCell="B48" sqref="B48"/>
    </sheetView>
  </sheetViews>
  <sheetFormatPr defaultColWidth="6.00390625" defaultRowHeight="14.25"/>
  <cols>
    <col min="1" max="1" width="37.50390625" style="100" customWidth="1"/>
    <col min="2" max="2" width="10.875" style="123" customWidth="1"/>
    <col min="3" max="3" width="12.625" style="120" customWidth="1"/>
    <col min="4" max="4" width="9.75390625" style="120" customWidth="1"/>
    <col min="5" max="5" width="9.125" style="120" customWidth="1"/>
    <col min="6" max="6" width="7.25390625" style="60" customWidth="1"/>
    <col min="7" max="7" width="5.50390625" style="60" hidden="1" customWidth="1"/>
    <col min="8" max="11" width="4.50390625" style="60" customWidth="1"/>
    <col min="12" max="12" width="10.00390625" style="60" customWidth="1"/>
    <col min="13" max="92" width="4.50390625" style="60" customWidth="1"/>
    <col min="93" max="245" width="6.00390625" style="60" customWidth="1"/>
    <col min="246" max="16384" width="6.00390625" style="61" customWidth="1"/>
  </cols>
  <sheetData>
    <row r="1" spans="1:92" s="112" customFormat="1" ht="24.75" customHeight="1">
      <c r="A1" s="261" t="s">
        <v>484</v>
      </c>
      <c r="B1" s="261"/>
      <c r="C1" s="261"/>
      <c r="D1" s="261"/>
      <c r="E1" s="261"/>
      <c r="F1" s="261"/>
      <c r="G1" s="110"/>
      <c r="H1" s="110"/>
      <c r="I1" s="110"/>
      <c r="J1" s="110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</row>
    <row r="2" spans="1:92" s="47" customFormat="1" ht="19.5" customHeight="1">
      <c r="A2" s="119" t="s">
        <v>482</v>
      </c>
      <c r="B2" s="122"/>
      <c r="C2" s="113"/>
      <c r="D2" s="113"/>
      <c r="E2" s="113"/>
      <c r="F2" s="59" t="s">
        <v>2</v>
      </c>
      <c r="G2" s="114"/>
      <c r="H2" s="114"/>
      <c r="I2" s="114"/>
      <c r="J2" s="11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</row>
    <row r="3" spans="1:92" s="117" customFormat="1" ht="55.5" customHeight="1">
      <c r="A3" s="215" t="s">
        <v>483</v>
      </c>
      <c r="B3" s="21" t="s">
        <v>314</v>
      </c>
      <c r="C3" s="121" t="s">
        <v>82</v>
      </c>
      <c r="D3" s="21" t="s">
        <v>312</v>
      </c>
      <c r="E3" s="21" t="s">
        <v>313</v>
      </c>
      <c r="F3" s="62" t="s">
        <v>22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</row>
    <row r="4" spans="1:92" s="119" customFormat="1" ht="26.25" customHeight="1">
      <c r="A4" s="224" t="s">
        <v>337</v>
      </c>
      <c r="B4" s="124">
        <v>3550</v>
      </c>
      <c r="C4" s="124">
        <v>3548</v>
      </c>
      <c r="D4" s="167">
        <v>2</v>
      </c>
      <c r="E4" s="167"/>
      <c r="F4" s="164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</row>
    <row r="5" spans="1:6" s="119" customFormat="1" ht="22.5" customHeight="1">
      <c r="A5" s="224" t="s">
        <v>338</v>
      </c>
      <c r="B5" s="124">
        <v>1174.861223</v>
      </c>
      <c r="C5" s="124">
        <f aca="true" t="shared" si="0" ref="C5:C68">B5-D5-E5</f>
        <v>1174.861223</v>
      </c>
      <c r="D5" s="168"/>
      <c r="E5" s="168"/>
      <c r="F5" s="169"/>
    </row>
    <row r="6" spans="1:6" s="119" customFormat="1" ht="22.5" customHeight="1">
      <c r="A6" s="224" t="s">
        <v>339</v>
      </c>
      <c r="B6" s="124">
        <v>419.81122300000004</v>
      </c>
      <c r="C6" s="124">
        <f t="shared" si="0"/>
        <v>419.81122300000004</v>
      </c>
      <c r="D6" s="170"/>
      <c r="E6" s="170"/>
      <c r="F6" s="169"/>
    </row>
    <row r="7" spans="1:6" s="119" customFormat="1" ht="22.5" customHeight="1">
      <c r="A7" s="224" t="s">
        <v>340</v>
      </c>
      <c r="B7" s="124">
        <v>200.87</v>
      </c>
      <c r="C7" s="124">
        <f t="shared" si="0"/>
        <v>200.87</v>
      </c>
      <c r="D7" s="170"/>
      <c r="E7" s="170"/>
      <c r="F7" s="169"/>
    </row>
    <row r="8" spans="1:6" s="119" customFormat="1" ht="22.5" customHeight="1">
      <c r="A8" s="224" t="s">
        <v>341</v>
      </c>
      <c r="B8" s="124">
        <v>119.96</v>
      </c>
      <c r="C8" s="124">
        <f t="shared" si="0"/>
        <v>119.96</v>
      </c>
      <c r="D8" s="170"/>
      <c r="E8" s="170"/>
      <c r="F8" s="169"/>
    </row>
    <row r="9" spans="1:6" s="119" customFormat="1" ht="22.5" customHeight="1">
      <c r="A9" s="224" t="s">
        <v>342</v>
      </c>
      <c r="B9" s="124">
        <v>15</v>
      </c>
      <c r="C9" s="124">
        <f t="shared" si="0"/>
        <v>15</v>
      </c>
      <c r="D9" s="170"/>
      <c r="E9" s="170"/>
      <c r="F9" s="169"/>
    </row>
    <row r="10" spans="1:6" s="119" customFormat="1" ht="22.5" customHeight="1">
      <c r="A10" s="224" t="s">
        <v>343</v>
      </c>
      <c r="B10" s="124">
        <v>419.22</v>
      </c>
      <c r="C10" s="124">
        <f t="shared" si="0"/>
        <v>419.22</v>
      </c>
      <c r="D10" s="170"/>
      <c r="E10" s="170"/>
      <c r="F10" s="169"/>
    </row>
    <row r="11" spans="1:6" s="119" customFormat="1" ht="22.5" customHeight="1">
      <c r="A11" s="224" t="s">
        <v>344</v>
      </c>
      <c r="B11" s="124">
        <v>142.66</v>
      </c>
      <c r="C11" s="124">
        <f t="shared" si="0"/>
        <v>142.66</v>
      </c>
      <c r="D11" s="170"/>
      <c r="E11" s="170"/>
      <c r="F11" s="169"/>
    </row>
    <row r="12" spans="1:6" s="119" customFormat="1" ht="22.5" customHeight="1">
      <c r="A12" s="224" t="s">
        <v>345</v>
      </c>
      <c r="B12" s="124">
        <v>142.66</v>
      </c>
      <c r="C12" s="124">
        <f t="shared" si="0"/>
        <v>142.66</v>
      </c>
      <c r="D12" s="168"/>
      <c r="E12" s="168"/>
      <c r="F12" s="169"/>
    </row>
    <row r="13" spans="1:6" s="119" customFormat="1" ht="22.5" customHeight="1">
      <c r="A13" s="224" t="s">
        <v>346</v>
      </c>
      <c r="B13" s="124">
        <v>338.30627000000004</v>
      </c>
      <c r="C13" s="124">
        <f t="shared" si="0"/>
        <v>338.30627000000004</v>
      </c>
      <c r="D13" s="170"/>
      <c r="E13" s="170"/>
      <c r="F13" s="169"/>
    </row>
    <row r="14" spans="1:6" s="119" customFormat="1" ht="22.5" customHeight="1">
      <c r="A14" s="224" t="s">
        <v>347</v>
      </c>
      <c r="B14" s="124">
        <v>170.09</v>
      </c>
      <c r="C14" s="124">
        <f t="shared" si="0"/>
        <v>170.09</v>
      </c>
      <c r="D14" s="170"/>
      <c r="E14" s="170"/>
      <c r="F14" s="169"/>
    </row>
    <row r="15" spans="1:6" s="119" customFormat="1" ht="22.5" customHeight="1">
      <c r="A15" s="224" t="s">
        <v>348</v>
      </c>
      <c r="B15" s="124">
        <v>2</v>
      </c>
      <c r="C15" s="124">
        <f t="shared" si="0"/>
        <v>2</v>
      </c>
      <c r="D15" s="170"/>
      <c r="E15" s="170"/>
      <c r="F15" s="169"/>
    </row>
    <row r="16" spans="1:6" s="119" customFormat="1" ht="22.5" customHeight="1">
      <c r="A16" s="224" t="s">
        <v>349</v>
      </c>
      <c r="B16" s="124">
        <v>22.01</v>
      </c>
      <c r="C16" s="124">
        <f t="shared" si="0"/>
        <v>22.01</v>
      </c>
      <c r="D16" s="170"/>
      <c r="E16" s="170"/>
      <c r="F16" s="169"/>
    </row>
    <row r="17" spans="1:6" s="119" customFormat="1" ht="22.5" customHeight="1">
      <c r="A17" s="224" t="s">
        <v>350</v>
      </c>
      <c r="B17" s="124">
        <v>144.20627</v>
      </c>
      <c r="C17" s="124">
        <f t="shared" si="0"/>
        <v>144.20627</v>
      </c>
      <c r="D17" s="170"/>
      <c r="E17" s="170"/>
      <c r="F17" s="169"/>
    </row>
    <row r="18" spans="1:6" s="119" customFormat="1" ht="22.5" customHeight="1">
      <c r="A18" s="224" t="s">
        <v>351</v>
      </c>
      <c r="B18" s="124">
        <v>500</v>
      </c>
      <c r="C18" s="124">
        <f t="shared" si="0"/>
        <v>500</v>
      </c>
      <c r="D18" s="170"/>
      <c r="E18" s="170"/>
      <c r="F18" s="169"/>
    </row>
    <row r="19" spans="1:6" s="119" customFormat="1" ht="22.5" customHeight="1">
      <c r="A19" s="224" t="s">
        <v>352</v>
      </c>
      <c r="B19" s="124">
        <v>500</v>
      </c>
      <c r="C19" s="124">
        <f t="shared" si="0"/>
        <v>500</v>
      </c>
      <c r="D19" s="170"/>
      <c r="E19" s="170"/>
      <c r="F19" s="169"/>
    </row>
    <row r="20" spans="1:6" s="119" customFormat="1" ht="22.5" customHeight="1">
      <c r="A20" s="224" t="s">
        <v>353</v>
      </c>
      <c r="B20" s="124">
        <v>170.22</v>
      </c>
      <c r="C20" s="124">
        <f t="shared" si="0"/>
        <v>170.22</v>
      </c>
      <c r="D20" s="168"/>
      <c r="E20" s="168"/>
      <c r="F20" s="169"/>
    </row>
    <row r="21" spans="1:6" s="119" customFormat="1" ht="22.5" customHeight="1">
      <c r="A21" s="224" t="s">
        <v>354</v>
      </c>
      <c r="B21" s="124">
        <v>155.22</v>
      </c>
      <c r="C21" s="124">
        <f t="shared" si="0"/>
        <v>155.22</v>
      </c>
      <c r="D21" s="170"/>
      <c r="E21" s="170"/>
      <c r="F21" s="169"/>
    </row>
    <row r="22" spans="1:6" s="119" customFormat="1" ht="22.5" customHeight="1">
      <c r="A22" s="224" t="s">
        <v>355</v>
      </c>
      <c r="B22" s="124">
        <v>15</v>
      </c>
      <c r="C22" s="124">
        <f t="shared" si="0"/>
        <v>15</v>
      </c>
      <c r="D22" s="170"/>
      <c r="E22" s="170"/>
      <c r="F22" s="169"/>
    </row>
    <row r="23" spans="1:6" s="119" customFormat="1" ht="22.5" customHeight="1">
      <c r="A23" s="224" t="s">
        <v>356</v>
      </c>
      <c r="B23" s="124">
        <v>73.74</v>
      </c>
      <c r="C23" s="124">
        <f t="shared" si="0"/>
        <v>73.74</v>
      </c>
      <c r="D23" s="170"/>
      <c r="E23" s="170"/>
      <c r="F23" s="169"/>
    </row>
    <row r="24" spans="1:6" s="119" customFormat="1" ht="22.5" customHeight="1">
      <c r="A24" s="224" t="s">
        <v>357</v>
      </c>
      <c r="B24" s="124">
        <v>69.68</v>
      </c>
      <c r="C24" s="124">
        <f t="shared" si="0"/>
        <v>69.68</v>
      </c>
      <c r="D24" s="170"/>
      <c r="E24" s="170"/>
      <c r="F24" s="169"/>
    </row>
    <row r="25" spans="1:6" s="119" customFormat="1" ht="22.5" customHeight="1">
      <c r="A25" s="224" t="s">
        <v>358</v>
      </c>
      <c r="B25" s="124">
        <v>4.06</v>
      </c>
      <c r="C25" s="124">
        <f t="shared" si="0"/>
        <v>4.06</v>
      </c>
      <c r="D25" s="168"/>
      <c r="E25" s="168"/>
      <c r="F25" s="169"/>
    </row>
    <row r="26" spans="1:6" s="119" customFormat="1" ht="22.5" customHeight="1">
      <c r="A26" s="224" t="s">
        <v>359</v>
      </c>
      <c r="B26" s="124">
        <v>814.23</v>
      </c>
      <c r="C26" s="124">
        <f t="shared" si="0"/>
        <v>814.23</v>
      </c>
      <c r="D26" s="170"/>
      <c r="E26" s="170"/>
      <c r="F26" s="169"/>
    </row>
    <row r="27" spans="1:6" s="119" customFormat="1" ht="22.5" customHeight="1">
      <c r="A27" s="224" t="s">
        <v>360</v>
      </c>
      <c r="B27" s="124">
        <v>50.23</v>
      </c>
      <c r="C27" s="124">
        <f t="shared" si="0"/>
        <v>50.23</v>
      </c>
      <c r="D27" s="170"/>
      <c r="E27" s="170"/>
      <c r="F27" s="169"/>
    </row>
    <row r="28" spans="1:6" s="119" customFormat="1" ht="22.5" customHeight="1">
      <c r="A28" s="224" t="s">
        <v>361</v>
      </c>
      <c r="B28" s="124">
        <v>41</v>
      </c>
      <c r="C28" s="124">
        <f t="shared" si="0"/>
        <v>41</v>
      </c>
      <c r="D28" s="170"/>
      <c r="E28" s="170"/>
      <c r="F28" s="169"/>
    </row>
    <row r="29" spans="1:6" s="119" customFormat="1" ht="22.5" customHeight="1">
      <c r="A29" s="224" t="s">
        <v>362</v>
      </c>
      <c r="B29" s="124">
        <v>723</v>
      </c>
      <c r="C29" s="124">
        <f t="shared" si="0"/>
        <v>723</v>
      </c>
      <c r="D29" s="170"/>
      <c r="E29" s="170"/>
      <c r="F29" s="169"/>
    </row>
    <row r="30" spans="1:6" s="119" customFormat="1" ht="22.5" customHeight="1">
      <c r="A30" s="224" t="s">
        <v>363</v>
      </c>
      <c r="B30" s="124">
        <v>24.86</v>
      </c>
      <c r="C30" s="124">
        <f t="shared" si="0"/>
        <v>23.86</v>
      </c>
      <c r="D30" s="170">
        <v>1</v>
      </c>
      <c r="E30" s="170"/>
      <c r="F30" s="169"/>
    </row>
    <row r="31" spans="1:6" s="119" customFormat="1" ht="22.5" customHeight="1">
      <c r="A31" s="224" t="s">
        <v>364</v>
      </c>
      <c r="B31" s="124">
        <v>24</v>
      </c>
      <c r="C31" s="124">
        <f t="shared" si="0"/>
        <v>24</v>
      </c>
      <c r="D31" s="170"/>
      <c r="E31" s="170"/>
      <c r="F31" s="169"/>
    </row>
    <row r="32" spans="1:6" s="119" customFormat="1" ht="22.5" customHeight="1">
      <c r="A32" s="224" t="s">
        <v>365</v>
      </c>
      <c r="B32" s="124">
        <v>1.44</v>
      </c>
      <c r="C32" s="124">
        <f t="shared" si="0"/>
        <v>0.43999999999999995</v>
      </c>
      <c r="D32" s="170">
        <v>1</v>
      </c>
      <c r="E32" s="170"/>
      <c r="F32" s="169"/>
    </row>
    <row r="33" spans="1:6" s="119" customFormat="1" ht="22.5" customHeight="1">
      <c r="A33" s="224" t="s">
        <v>366</v>
      </c>
      <c r="B33" s="124">
        <v>309.57971000000003</v>
      </c>
      <c r="C33" s="124">
        <f t="shared" si="0"/>
        <v>309.57971000000003</v>
      </c>
      <c r="D33" s="170"/>
      <c r="E33" s="170"/>
      <c r="F33" s="169"/>
    </row>
    <row r="34" spans="1:6" s="119" customFormat="1" ht="22.5" customHeight="1">
      <c r="A34" s="224" t="s">
        <v>367</v>
      </c>
      <c r="B34" s="124">
        <v>145.77971000000002</v>
      </c>
      <c r="C34" s="124">
        <f t="shared" si="0"/>
        <v>145.77971000000002</v>
      </c>
      <c r="D34" s="170"/>
      <c r="E34" s="170"/>
      <c r="F34" s="169"/>
    </row>
    <row r="35" spans="1:6" s="119" customFormat="1" ht="22.5" customHeight="1">
      <c r="A35" s="224" t="s">
        <v>368</v>
      </c>
      <c r="B35" s="124">
        <v>148.8</v>
      </c>
      <c r="C35" s="124">
        <f t="shared" si="0"/>
        <v>148.8</v>
      </c>
      <c r="D35" s="170"/>
      <c r="E35" s="170"/>
      <c r="F35" s="169"/>
    </row>
    <row r="36" spans="1:6" s="119" customFormat="1" ht="22.5" customHeight="1">
      <c r="A36" s="224" t="s">
        <v>369</v>
      </c>
      <c r="B36" s="124">
        <v>15</v>
      </c>
      <c r="C36" s="124">
        <f t="shared" si="0"/>
        <v>15</v>
      </c>
      <c r="D36" s="168"/>
      <c r="E36" s="168"/>
      <c r="F36" s="169"/>
    </row>
    <row r="37" spans="1:6" s="119" customFormat="1" ht="22.5" customHeight="1">
      <c r="A37" s="224" t="s">
        <v>370</v>
      </c>
      <c r="B37" s="124">
        <v>0.5</v>
      </c>
      <c r="C37" s="124"/>
      <c r="D37" s="170">
        <v>1</v>
      </c>
      <c r="E37" s="170"/>
      <c r="F37" s="169"/>
    </row>
    <row r="38" spans="1:6" s="119" customFormat="1" ht="22.5" customHeight="1">
      <c r="A38" s="224" t="s">
        <v>371</v>
      </c>
      <c r="B38" s="124">
        <v>0.5</v>
      </c>
      <c r="C38" s="124"/>
      <c r="D38" s="170">
        <v>1</v>
      </c>
      <c r="E38" s="170"/>
      <c r="F38" s="169"/>
    </row>
    <row r="39" spans="1:6" s="119" customFormat="1" ht="22.5" customHeight="1">
      <c r="A39" s="224" t="s">
        <v>372</v>
      </c>
      <c r="B39" s="124">
        <v>1911</v>
      </c>
      <c r="C39" s="124">
        <v>1911</v>
      </c>
      <c r="D39" s="170"/>
      <c r="E39" s="170"/>
      <c r="F39" s="169"/>
    </row>
    <row r="40" spans="1:6" s="119" customFormat="1" ht="22.5" customHeight="1">
      <c r="A40" s="224" t="s">
        <v>373</v>
      </c>
      <c r="B40" s="124">
        <v>510.95</v>
      </c>
      <c r="C40" s="124">
        <f t="shared" si="0"/>
        <v>510.95</v>
      </c>
      <c r="D40" s="170"/>
      <c r="E40" s="170"/>
      <c r="F40" s="169"/>
    </row>
    <row r="41" spans="1:6" s="119" customFormat="1" ht="22.5" customHeight="1">
      <c r="A41" s="224" t="s">
        <v>374</v>
      </c>
      <c r="B41" s="124">
        <v>510.95</v>
      </c>
      <c r="C41" s="124">
        <f t="shared" si="0"/>
        <v>510.95</v>
      </c>
      <c r="D41" s="170"/>
      <c r="E41" s="170"/>
      <c r="F41" s="169"/>
    </row>
    <row r="42" spans="1:6" s="119" customFormat="1" ht="22.5" customHeight="1">
      <c r="A42" s="224" t="s">
        <v>375</v>
      </c>
      <c r="B42" s="124">
        <v>1400.362</v>
      </c>
      <c r="C42" s="124">
        <f t="shared" si="0"/>
        <v>1400.362</v>
      </c>
      <c r="D42" s="168"/>
      <c r="E42" s="168"/>
      <c r="F42" s="169"/>
    </row>
    <row r="43" spans="1:6" s="119" customFormat="1" ht="22.5" customHeight="1">
      <c r="A43" s="224" t="s">
        <v>376</v>
      </c>
      <c r="B43" s="124">
        <v>1072</v>
      </c>
      <c r="C43" s="124">
        <f t="shared" si="0"/>
        <v>1072</v>
      </c>
      <c r="D43" s="170"/>
      <c r="E43" s="170"/>
      <c r="F43" s="169"/>
    </row>
    <row r="44" spans="1:6" s="119" customFormat="1" ht="22.5" customHeight="1">
      <c r="A44" s="224" t="s">
        <v>377</v>
      </c>
      <c r="B44" s="124">
        <v>10</v>
      </c>
      <c r="C44" s="124">
        <f t="shared" si="0"/>
        <v>10</v>
      </c>
      <c r="D44" s="170"/>
      <c r="E44" s="170"/>
      <c r="F44" s="169"/>
    </row>
    <row r="45" spans="1:6" s="119" customFormat="1" ht="22.5" customHeight="1">
      <c r="A45" s="224" t="s">
        <v>378</v>
      </c>
      <c r="B45" s="124">
        <v>317.712</v>
      </c>
      <c r="C45" s="124">
        <f t="shared" si="0"/>
        <v>317.712</v>
      </c>
      <c r="D45" s="170"/>
      <c r="E45" s="170"/>
      <c r="F45" s="169"/>
    </row>
    <row r="46" spans="1:6" s="119" customFormat="1" ht="22.5" customHeight="1">
      <c r="A46" s="224" t="s">
        <v>379</v>
      </c>
      <c r="B46" s="124">
        <v>3447</v>
      </c>
      <c r="C46" s="124">
        <v>1636</v>
      </c>
      <c r="D46" s="170">
        <v>1</v>
      </c>
      <c r="E46" s="170">
        <v>1810</v>
      </c>
      <c r="F46" s="169"/>
    </row>
    <row r="47" spans="1:6" s="119" customFormat="1" ht="22.5" customHeight="1">
      <c r="A47" s="224" t="s">
        <v>380</v>
      </c>
      <c r="B47" s="124">
        <v>886</v>
      </c>
      <c r="C47" s="124">
        <f t="shared" si="0"/>
        <v>886</v>
      </c>
      <c r="D47" s="170"/>
      <c r="E47" s="170"/>
      <c r="F47" s="169"/>
    </row>
    <row r="48" spans="1:6" s="119" customFormat="1" ht="22.5" customHeight="1">
      <c r="A48" s="224" t="s">
        <v>381</v>
      </c>
      <c r="B48" s="124">
        <v>502.1795</v>
      </c>
      <c r="C48" s="124">
        <f t="shared" si="0"/>
        <v>502.1795</v>
      </c>
      <c r="D48" s="170"/>
      <c r="E48" s="170"/>
      <c r="F48" s="169"/>
    </row>
    <row r="49" spans="1:6" s="119" customFormat="1" ht="22.5" customHeight="1">
      <c r="A49" s="224" t="s">
        <v>382</v>
      </c>
      <c r="B49" s="124">
        <v>183.7</v>
      </c>
      <c r="C49" s="124">
        <f t="shared" si="0"/>
        <v>183.7</v>
      </c>
      <c r="D49" s="170"/>
      <c r="E49" s="170"/>
      <c r="F49" s="169"/>
    </row>
    <row r="50" spans="1:6" s="119" customFormat="1" ht="22.5" customHeight="1">
      <c r="A50" s="224" t="s">
        <v>383</v>
      </c>
      <c r="B50" s="124">
        <v>200</v>
      </c>
      <c r="C50" s="124">
        <f t="shared" si="0"/>
        <v>200</v>
      </c>
      <c r="D50" s="170"/>
      <c r="E50" s="170"/>
      <c r="F50" s="169"/>
    </row>
    <row r="51" spans="1:6" s="119" customFormat="1" ht="22.5" customHeight="1">
      <c r="A51" s="224" t="s">
        <v>384</v>
      </c>
      <c r="B51" s="124">
        <v>0.9</v>
      </c>
      <c r="C51" s="124"/>
      <c r="D51" s="170">
        <v>1</v>
      </c>
      <c r="E51" s="170"/>
      <c r="F51" s="169"/>
    </row>
    <row r="52" spans="1:6" s="119" customFormat="1" ht="22.5" customHeight="1">
      <c r="A52" s="224" t="s">
        <v>385</v>
      </c>
      <c r="B52" s="124">
        <v>0.9</v>
      </c>
      <c r="C52" s="124"/>
      <c r="D52" s="170">
        <v>1</v>
      </c>
      <c r="E52" s="170"/>
      <c r="F52" s="169"/>
    </row>
    <row r="53" spans="1:6" s="119" customFormat="1" ht="22.5" customHeight="1">
      <c r="A53" s="224" t="s">
        <v>386</v>
      </c>
      <c r="B53" s="124">
        <v>2049</v>
      </c>
      <c r="C53" s="124">
        <f t="shared" si="0"/>
        <v>500</v>
      </c>
      <c r="D53" s="170"/>
      <c r="E53" s="170">
        <v>1549</v>
      </c>
      <c r="F53" s="169"/>
    </row>
    <row r="54" spans="1:6" s="119" customFormat="1" ht="22.5" customHeight="1">
      <c r="A54" s="224" t="s">
        <v>387</v>
      </c>
      <c r="B54" s="124">
        <v>2049</v>
      </c>
      <c r="C54" s="124">
        <f t="shared" si="0"/>
        <v>500</v>
      </c>
      <c r="D54" s="170"/>
      <c r="E54" s="170">
        <v>1549</v>
      </c>
      <c r="F54" s="169"/>
    </row>
    <row r="55" spans="1:6" s="119" customFormat="1" ht="22.5" customHeight="1">
      <c r="A55" s="224" t="s">
        <v>388</v>
      </c>
      <c r="B55" s="124">
        <v>511</v>
      </c>
      <c r="C55" s="124">
        <f t="shared" si="0"/>
        <v>250</v>
      </c>
      <c r="D55" s="168"/>
      <c r="E55" s="168">
        <v>261</v>
      </c>
      <c r="F55" s="169"/>
    </row>
    <row r="56" spans="1:6" s="119" customFormat="1" ht="22.5" customHeight="1">
      <c r="A56" s="224" t="s">
        <v>389</v>
      </c>
      <c r="B56" s="124">
        <v>511</v>
      </c>
      <c r="C56" s="124">
        <f t="shared" si="0"/>
        <v>250</v>
      </c>
      <c r="D56" s="170"/>
      <c r="E56" s="170">
        <v>261</v>
      </c>
      <c r="F56" s="169"/>
    </row>
    <row r="57" spans="1:6" s="119" customFormat="1" ht="22.5" customHeight="1">
      <c r="A57" s="224" t="s">
        <v>390</v>
      </c>
      <c r="B57" s="124">
        <v>300</v>
      </c>
      <c r="C57" s="124">
        <v>300</v>
      </c>
      <c r="D57" s="170"/>
      <c r="E57" s="170"/>
      <c r="F57" s="169"/>
    </row>
    <row r="58" spans="1:6" s="119" customFormat="1" ht="22.5" customHeight="1">
      <c r="A58" s="224" t="s">
        <v>391</v>
      </c>
      <c r="B58" s="124">
        <v>300</v>
      </c>
      <c r="C58" s="124">
        <f t="shared" si="0"/>
        <v>300</v>
      </c>
      <c r="D58" s="170"/>
      <c r="E58" s="170"/>
      <c r="F58" s="169"/>
    </row>
    <row r="59" spans="1:6" s="119" customFormat="1" ht="22.5" customHeight="1">
      <c r="A59" s="224" t="s">
        <v>392</v>
      </c>
      <c r="B59" s="124">
        <v>300</v>
      </c>
      <c r="C59" s="124">
        <f t="shared" si="0"/>
        <v>300</v>
      </c>
      <c r="D59" s="170"/>
      <c r="E59" s="170"/>
      <c r="F59" s="169"/>
    </row>
    <row r="60" spans="1:6" s="119" customFormat="1" ht="22.5" customHeight="1">
      <c r="A60" s="224" t="s">
        <v>393</v>
      </c>
      <c r="B60" s="124">
        <v>20</v>
      </c>
      <c r="C60" s="124">
        <v>20</v>
      </c>
      <c r="D60" s="170"/>
      <c r="E60" s="170"/>
      <c r="F60" s="169"/>
    </row>
    <row r="61" spans="1:6" s="119" customFormat="1" ht="22.5" customHeight="1">
      <c r="A61" s="224" t="s">
        <v>394</v>
      </c>
      <c r="B61" s="124">
        <v>20</v>
      </c>
      <c r="C61" s="124">
        <f t="shared" si="0"/>
        <v>20</v>
      </c>
      <c r="D61" s="168"/>
      <c r="E61" s="168"/>
      <c r="F61" s="169"/>
    </row>
    <row r="62" spans="1:6" s="119" customFormat="1" ht="22.5" customHeight="1">
      <c r="A62" s="224" t="s">
        <v>395</v>
      </c>
      <c r="B62" s="124">
        <v>20</v>
      </c>
      <c r="C62" s="124">
        <f t="shared" si="0"/>
        <v>20</v>
      </c>
      <c r="D62" s="170"/>
      <c r="E62" s="170"/>
      <c r="F62" s="169"/>
    </row>
    <row r="63" spans="1:6" s="119" customFormat="1" ht="22.5" customHeight="1">
      <c r="A63" s="224" t="s">
        <v>396</v>
      </c>
      <c r="B63" s="124">
        <v>821</v>
      </c>
      <c r="C63" s="124">
        <v>770</v>
      </c>
      <c r="D63" s="170">
        <v>51</v>
      </c>
      <c r="E63" s="170"/>
      <c r="F63" s="169"/>
    </row>
    <row r="64" spans="1:6" s="119" customFormat="1" ht="22.5" customHeight="1">
      <c r="A64" s="224" t="s">
        <v>397</v>
      </c>
      <c r="B64" s="124">
        <v>13.28</v>
      </c>
      <c r="C64" s="124">
        <f t="shared" si="0"/>
        <v>13.28</v>
      </c>
      <c r="D64" s="170"/>
      <c r="E64" s="170"/>
      <c r="F64" s="169"/>
    </row>
    <row r="65" spans="1:6" s="119" customFormat="1" ht="22.5" customHeight="1">
      <c r="A65" s="224" t="s">
        <v>398</v>
      </c>
      <c r="B65" s="124">
        <v>13.28</v>
      </c>
      <c r="C65" s="124">
        <f t="shared" si="0"/>
        <v>13.28</v>
      </c>
      <c r="D65" s="170"/>
      <c r="E65" s="170"/>
      <c r="F65" s="169"/>
    </row>
    <row r="66" spans="1:6" s="119" customFormat="1" ht="22.5" customHeight="1">
      <c r="A66" s="224" t="s">
        <v>399</v>
      </c>
      <c r="B66" s="124">
        <v>150</v>
      </c>
      <c r="C66" s="124">
        <f t="shared" si="0"/>
        <v>150</v>
      </c>
      <c r="D66" s="170"/>
      <c r="E66" s="170"/>
      <c r="F66" s="169"/>
    </row>
    <row r="67" spans="1:6" s="119" customFormat="1" ht="22.5" customHeight="1">
      <c r="A67" s="224" t="s">
        <v>400</v>
      </c>
      <c r="B67" s="124">
        <v>100</v>
      </c>
      <c r="C67" s="124">
        <f t="shared" si="0"/>
        <v>100</v>
      </c>
      <c r="D67" s="168"/>
      <c r="E67" s="168"/>
      <c r="F67" s="169"/>
    </row>
    <row r="68" spans="1:6" s="119" customFormat="1" ht="22.5" customHeight="1">
      <c r="A68" s="224" t="s">
        <v>401</v>
      </c>
      <c r="B68" s="124">
        <v>11</v>
      </c>
      <c r="C68" s="124">
        <f t="shared" si="0"/>
        <v>11</v>
      </c>
      <c r="D68" s="170"/>
      <c r="E68" s="170"/>
      <c r="F68" s="169"/>
    </row>
    <row r="69" spans="1:6" s="119" customFormat="1" ht="22.5" customHeight="1">
      <c r="A69" s="224" t="s">
        <v>402</v>
      </c>
      <c r="B69" s="124">
        <v>11.5</v>
      </c>
      <c r="C69" s="124">
        <f aca="true" t="shared" si="1" ref="C69:C132">B69-D69-E69</f>
        <v>11.5</v>
      </c>
      <c r="D69" s="170"/>
      <c r="E69" s="170"/>
      <c r="F69" s="169"/>
    </row>
    <row r="70" spans="1:6" s="119" customFormat="1" ht="22.5" customHeight="1">
      <c r="A70" s="224" t="s">
        <v>403</v>
      </c>
      <c r="B70" s="124">
        <v>27</v>
      </c>
      <c r="C70" s="124">
        <f t="shared" si="1"/>
        <v>27</v>
      </c>
      <c r="D70" s="170"/>
      <c r="E70" s="170"/>
      <c r="F70" s="169"/>
    </row>
    <row r="71" spans="1:6" s="119" customFormat="1" ht="22.5" customHeight="1">
      <c r="A71" s="224" t="s">
        <v>404</v>
      </c>
      <c r="B71" s="124">
        <v>493</v>
      </c>
      <c r="C71" s="124">
        <f t="shared" si="1"/>
        <v>493</v>
      </c>
      <c r="D71" s="170"/>
      <c r="E71" s="170"/>
      <c r="F71" s="169"/>
    </row>
    <row r="72" spans="1:6" s="119" customFormat="1" ht="22.5" customHeight="1">
      <c r="A72" s="224" t="s">
        <v>405</v>
      </c>
      <c r="B72" s="124">
        <v>161</v>
      </c>
      <c r="C72" s="124">
        <f t="shared" si="1"/>
        <v>161</v>
      </c>
      <c r="D72" s="170"/>
      <c r="E72" s="170"/>
      <c r="F72" s="169"/>
    </row>
    <row r="73" spans="1:6" s="119" customFormat="1" ht="22.5" customHeight="1">
      <c r="A73" s="224" t="s">
        <v>406</v>
      </c>
      <c r="B73" s="124">
        <v>332</v>
      </c>
      <c r="C73" s="124">
        <f t="shared" si="1"/>
        <v>332</v>
      </c>
      <c r="D73" s="170"/>
      <c r="E73" s="170"/>
      <c r="F73" s="169"/>
    </row>
    <row r="74" spans="1:6" s="119" customFormat="1" ht="22.5" customHeight="1">
      <c r="A74" s="224" t="s">
        <v>176</v>
      </c>
      <c r="B74" s="124">
        <v>127.34</v>
      </c>
      <c r="C74" s="124">
        <f t="shared" si="1"/>
        <v>107.34</v>
      </c>
      <c r="D74" s="170">
        <v>20</v>
      </c>
      <c r="E74" s="170"/>
      <c r="F74" s="169"/>
    </row>
    <row r="75" spans="1:6" s="119" customFormat="1" ht="22.5" customHeight="1">
      <c r="A75" s="224" t="s">
        <v>407</v>
      </c>
      <c r="B75" s="124">
        <v>2.34</v>
      </c>
      <c r="C75" s="124">
        <f t="shared" si="1"/>
        <v>2.34</v>
      </c>
      <c r="D75" s="170"/>
      <c r="E75" s="170"/>
      <c r="F75" s="171"/>
    </row>
    <row r="76" spans="1:6" s="119" customFormat="1" ht="22.5" customHeight="1">
      <c r="A76" s="224" t="s">
        <v>408</v>
      </c>
      <c r="B76" s="124">
        <v>20</v>
      </c>
      <c r="C76" s="124">
        <f t="shared" si="1"/>
        <v>0</v>
      </c>
      <c r="D76" s="168">
        <v>20</v>
      </c>
      <c r="E76" s="168"/>
      <c r="F76" s="169"/>
    </row>
    <row r="77" spans="1:6" s="119" customFormat="1" ht="22.5" customHeight="1">
      <c r="A77" s="224" t="s">
        <v>409</v>
      </c>
      <c r="B77" s="124">
        <v>105</v>
      </c>
      <c r="C77" s="124">
        <f t="shared" si="1"/>
        <v>105</v>
      </c>
      <c r="D77" s="170"/>
      <c r="E77" s="170"/>
      <c r="F77" s="169"/>
    </row>
    <row r="78" spans="1:6" s="119" customFormat="1" ht="22.5" customHeight="1">
      <c r="A78" s="224" t="s">
        <v>410</v>
      </c>
      <c r="B78" s="124">
        <v>1.5</v>
      </c>
      <c r="C78" s="124">
        <f t="shared" si="1"/>
        <v>1.5</v>
      </c>
      <c r="D78" s="170"/>
      <c r="E78" s="170"/>
      <c r="F78" s="169"/>
    </row>
    <row r="79" spans="1:6" s="119" customFormat="1" ht="22.5" customHeight="1">
      <c r="A79" s="224" t="s">
        <v>411</v>
      </c>
      <c r="B79" s="124">
        <v>1.5</v>
      </c>
      <c r="C79" s="124">
        <f t="shared" si="1"/>
        <v>1.5</v>
      </c>
      <c r="D79" s="170"/>
      <c r="E79" s="170"/>
      <c r="F79" s="169"/>
    </row>
    <row r="80" spans="1:6" s="119" customFormat="1" ht="22.5" customHeight="1">
      <c r="A80" s="224" t="s">
        <v>412</v>
      </c>
      <c r="B80" s="124">
        <v>31</v>
      </c>
      <c r="C80" s="124">
        <f t="shared" si="1"/>
        <v>5</v>
      </c>
      <c r="D80" s="170">
        <v>26</v>
      </c>
      <c r="E80" s="170"/>
      <c r="F80" s="169"/>
    </row>
    <row r="81" spans="1:6" s="119" customFormat="1" ht="22.5" customHeight="1">
      <c r="A81" s="224" t="s">
        <v>413</v>
      </c>
      <c r="B81" s="124">
        <v>26</v>
      </c>
      <c r="C81" s="124">
        <f t="shared" si="1"/>
        <v>0</v>
      </c>
      <c r="D81" s="170">
        <v>26</v>
      </c>
      <c r="E81" s="170"/>
      <c r="F81" s="169"/>
    </row>
    <row r="82" spans="1:6" s="119" customFormat="1" ht="22.5" customHeight="1">
      <c r="A82" s="224" t="s">
        <v>414</v>
      </c>
      <c r="B82" s="124">
        <v>5</v>
      </c>
      <c r="C82" s="124">
        <f t="shared" si="1"/>
        <v>5</v>
      </c>
      <c r="D82" s="170"/>
      <c r="E82" s="170"/>
      <c r="F82" s="169"/>
    </row>
    <row r="83" spans="1:6" s="119" customFormat="1" ht="22.5" customHeight="1">
      <c r="A83" s="224" t="s">
        <v>415</v>
      </c>
      <c r="B83" s="124">
        <v>5</v>
      </c>
      <c r="C83" s="124">
        <f t="shared" si="1"/>
        <v>0</v>
      </c>
      <c r="D83" s="168">
        <v>5</v>
      </c>
      <c r="E83" s="168"/>
      <c r="F83" s="169"/>
    </row>
    <row r="84" spans="1:6" s="119" customFormat="1" ht="22.5" customHeight="1">
      <c r="A84" s="224" t="s">
        <v>416</v>
      </c>
      <c r="B84" s="124">
        <v>5</v>
      </c>
      <c r="C84" s="124">
        <f t="shared" si="1"/>
        <v>0</v>
      </c>
      <c r="D84" s="170">
        <v>5</v>
      </c>
      <c r="E84" s="170"/>
      <c r="F84" s="169"/>
    </row>
    <row r="85" spans="1:6" s="119" customFormat="1" ht="22.5" customHeight="1">
      <c r="A85" s="224" t="s">
        <v>417</v>
      </c>
      <c r="B85" s="124">
        <v>405</v>
      </c>
      <c r="C85" s="124">
        <v>342</v>
      </c>
      <c r="D85" s="170">
        <v>63</v>
      </c>
      <c r="E85" s="170"/>
      <c r="F85" s="169"/>
    </row>
    <row r="86" spans="1:6" s="119" customFormat="1" ht="22.5" customHeight="1">
      <c r="A86" s="224" t="s">
        <v>418</v>
      </c>
      <c r="B86" s="124">
        <v>0.84</v>
      </c>
      <c r="C86" s="124">
        <f t="shared" si="1"/>
        <v>0.84</v>
      </c>
      <c r="D86" s="168"/>
      <c r="E86" s="168"/>
      <c r="F86" s="169"/>
    </row>
    <row r="87" spans="1:6" s="119" customFormat="1" ht="22.5" customHeight="1">
      <c r="A87" s="224" t="s">
        <v>419</v>
      </c>
      <c r="B87" s="124">
        <v>0.84</v>
      </c>
      <c r="C87" s="124">
        <f t="shared" si="1"/>
        <v>0.84</v>
      </c>
      <c r="D87" s="170"/>
      <c r="E87" s="170"/>
      <c r="F87" s="169"/>
    </row>
    <row r="88" spans="1:6" s="119" customFormat="1" ht="22.5" customHeight="1">
      <c r="A88" s="224" t="s">
        <v>420</v>
      </c>
      <c r="B88" s="124">
        <v>15</v>
      </c>
      <c r="C88" s="124">
        <f t="shared" si="1"/>
        <v>15</v>
      </c>
      <c r="D88" s="170"/>
      <c r="E88" s="170"/>
      <c r="F88" s="169"/>
    </row>
    <row r="89" spans="1:6" s="119" customFormat="1" ht="22.5" customHeight="1">
      <c r="A89" s="224" t="s">
        <v>421</v>
      </c>
      <c r="B89" s="124">
        <v>15</v>
      </c>
      <c r="C89" s="124">
        <f t="shared" si="1"/>
        <v>15</v>
      </c>
      <c r="D89" s="170"/>
      <c r="E89" s="170"/>
      <c r="F89" s="169"/>
    </row>
    <row r="90" spans="1:6" s="119" customFormat="1" ht="22.5" customHeight="1">
      <c r="A90" s="224" t="s">
        <v>422</v>
      </c>
      <c r="B90" s="124">
        <v>316</v>
      </c>
      <c r="C90" s="124">
        <f t="shared" si="1"/>
        <v>286</v>
      </c>
      <c r="D90" s="170">
        <v>30</v>
      </c>
      <c r="E90" s="170"/>
      <c r="F90" s="169"/>
    </row>
    <row r="91" spans="1:6" s="119" customFormat="1" ht="22.5" customHeight="1">
      <c r="A91" s="224" t="s">
        <v>423</v>
      </c>
      <c r="B91" s="124">
        <v>101</v>
      </c>
      <c r="C91" s="124">
        <f t="shared" si="1"/>
        <v>101</v>
      </c>
      <c r="D91" s="168"/>
      <c r="E91" s="168"/>
      <c r="F91" s="169"/>
    </row>
    <row r="92" spans="1:6" s="119" customFormat="1" ht="22.5" customHeight="1">
      <c r="A92" s="224" t="s">
        <v>424</v>
      </c>
      <c r="B92" s="124">
        <v>59</v>
      </c>
      <c r="C92" s="124">
        <f t="shared" si="1"/>
        <v>59</v>
      </c>
      <c r="D92" s="170"/>
      <c r="E92" s="170"/>
      <c r="F92" s="169"/>
    </row>
    <row r="93" spans="1:6" s="119" customFormat="1" ht="22.5" customHeight="1">
      <c r="A93" s="224" t="s">
        <v>425</v>
      </c>
      <c r="B93" s="124">
        <v>30</v>
      </c>
      <c r="C93" s="124">
        <f t="shared" si="1"/>
        <v>30</v>
      </c>
      <c r="D93" s="170"/>
      <c r="E93" s="170"/>
      <c r="F93" s="169"/>
    </row>
    <row r="94" spans="1:6" s="119" customFormat="1" ht="22.5" customHeight="1">
      <c r="A94" s="224" t="s">
        <v>426</v>
      </c>
      <c r="B94" s="124">
        <v>3</v>
      </c>
      <c r="C94" s="124">
        <f t="shared" si="1"/>
        <v>0</v>
      </c>
      <c r="D94" s="170">
        <v>3</v>
      </c>
      <c r="E94" s="170"/>
      <c r="F94" s="169"/>
    </row>
    <row r="95" spans="1:6" s="119" customFormat="1" ht="22.5" customHeight="1">
      <c r="A95" s="224" t="s">
        <v>427</v>
      </c>
      <c r="B95" s="124">
        <v>73</v>
      </c>
      <c r="C95" s="124">
        <f t="shared" si="1"/>
        <v>73</v>
      </c>
      <c r="D95" s="168"/>
      <c r="E95" s="168"/>
      <c r="F95" s="169"/>
    </row>
    <row r="96" spans="1:6" s="119" customFormat="1" ht="22.5" customHeight="1">
      <c r="A96" s="224" t="s">
        <v>428</v>
      </c>
      <c r="B96" s="124">
        <v>23</v>
      </c>
      <c r="C96" s="124">
        <f t="shared" si="1"/>
        <v>23</v>
      </c>
      <c r="D96" s="170"/>
      <c r="E96" s="170"/>
      <c r="F96" s="169"/>
    </row>
    <row r="97" spans="1:6" s="119" customFormat="1" ht="22.5" customHeight="1">
      <c r="A97" s="224" t="s">
        <v>429</v>
      </c>
      <c r="B97" s="124">
        <v>27</v>
      </c>
      <c r="C97" s="124">
        <f t="shared" si="1"/>
        <v>0</v>
      </c>
      <c r="D97" s="170">
        <v>27</v>
      </c>
      <c r="E97" s="170"/>
      <c r="F97" s="169"/>
    </row>
    <row r="98" spans="1:6" s="119" customFormat="1" ht="22.5" customHeight="1">
      <c r="A98" s="224" t="s">
        <v>430</v>
      </c>
      <c r="B98" s="124">
        <v>66.78</v>
      </c>
      <c r="C98" s="124">
        <f t="shared" si="1"/>
        <v>33.78</v>
      </c>
      <c r="D98" s="168">
        <v>33</v>
      </c>
      <c r="E98" s="168"/>
      <c r="F98" s="169"/>
    </row>
    <row r="99" spans="1:6" s="119" customFormat="1" ht="22.5" customHeight="1">
      <c r="A99" s="224" t="s">
        <v>431</v>
      </c>
      <c r="B99" s="124">
        <v>33.7</v>
      </c>
      <c r="C99" s="124">
        <f t="shared" si="1"/>
        <v>33.7</v>
      </c>
      <c r="D99" s="172"/>
      <c r="E99" s="172"/>
      <c r="F99" s="169"/>
    </row>
    <row r="100" spans="1:6" s="119" customFormat="1" ht="22.5" customHeight="1">
      <c r="A100" s="224" t="s">
        <v>432</v>
      </c>
      <c r="B100" s="124">
        <v>33.08</v>
      </c>
      <c r="C100" s="124">
        <f t="shared" si="1"/>
        <v>0.0799999999999983</v>
      </c>
      <c r="D100" s="170">
        <v>33</v>
      </c>
      <c r="E100" s="172"/>
      <c r="F100" s="169"/>
    </row>
    <row r="101" spans="1:6" s="119" customFormat="1" ht="22.5" customHeight="1">
      <c r="A101" s="224" t="s">
        <v>433</v>
      </c>
      <c r="B101" s="124">
        <v>6.2</v>
      </c>
      <c r="C101" s="124">
        <f t="shared" si="1"/>
        <v>6.2</v>
      </c>
      <c r="D101" s="173"/>
      <c r="E101" s="173"/>
      <c r="F101" s="169"/>
    </row>
    <row r="102" spans="1:6" s="119" customFormat="1" ht="22.5" customHeight="1">
      <c r="A102" s="224" t="s">
        <v>434</v>
      </c>
      <c r="B102" s="124">
        <v>6.2</v>
      </c>
      <c r="C102" s="124">
        <f t="shared" si="1"/>
        <v>6.2</v>
      </c>
      <c r="D102" s="167"/>
      <c r="E102" s="167"/>
      <c r="F102" s="169"/>
    </row>
    <row r="103" spans="1:6" s="119" customFormat="1" ht="22.5" customHeight="1">
      <c r="A103" s="224" t="s">
        <v>435</v>
      </c>
      <c r="B103" s="124">
        <v>50</v>
      </c>
      <c r="C103" s="124">
        <v>50</v>
      </c>
      <c r="D103" s="173"/>
      <c r="E103" s="173"/>
      <c r="F103" s="169"/>
    </row>
    <row r="104" spans="1:6" s="119" customFormat="1" ht="22.5" customHeight="1">
      <c r="A104" s="224" t="s">
        <v>436</v>
      </c>
      <c r="B104" s="124">
        <v>49.98</v>
      </c>
      <c r="C104" s="124">
        <f t="shared" si="1"/>
        <v>49.98</v>
      </c>
      <c r="D104" s="174"/>
      <c r="E104" s="174"/>
      <c r="F104" s="169"/>
    </row>
    <row r="105" spans="1:6" s="119" customFormat="1" ht="22.5" customHeight="1">
      <c r="A105" s="224" t="s">
        <v>437</v>
      </c>
      <c r="B105" s="124">
        <v>49.98</v>
      </c>
      <c r="C105" s="124">
        <f t="shared" si="1"/>
        <v>49.98</v>
      </c>
      <c r="D105" s="174"/>
      <c r="E105" s="174"/>
      <c r="F105" s="169"/>
    </row>
    <row r="106" spans="1:6" s="119" customFormat="1" ht="22.5" customHeight="1">
      <c r="A106" s="224" t="s">
        <v>438</v>
      </c>
      <c r="B106" s="124">
        <v>10839</v>
      </c>
      <c r="C106" s="124">
        <v>5047</v>
      </c>
      <c r="D106" s="174"/>
      <c r="E106" s="174">
        <v>5792</v>
      </c>
      <c r="F106" s="169"/>
    </row>
    <row r="107" spans="1:6" s="119" customFormat="1" ht="22.5" customHeight="1">
      <c r="A107" s="224" t="s">
        <v>439</v>
      </c>
      <c r="B107" s="124">
        <v>675.8851940000001</v>
      </c>
      <c r="C107" s="124">
        <f t="shared" si="1"/>
        <v>675.8851940000001</v>
      </c>
      <c r="D107" s="174"/>
      <c r="E107" s="174"/>
      <c r="F107" s="169"/>
    </row>
    <row r="108" spans="1:6" s="119" customFormat="1" ht="22.5" customHeight="1">
      <c r="A108" s="224" t="s">
        <v>440</v>
      </c>
      <c r="B108" s="124">
        <v>488.23519400000004</v>
      </c>
      <c r="C108" s="124">
        <f t="shared" si="1"/>
        <v>488.23519400000004</v>
      </c>
      <c r="D108" s="174"/>
      <c r="E108" s="174"/>
      <c r="F108" s="169"/>
    </row>
    <row r="109" spans="1:6" s="119" customFormat="1" ht="22.5" customHeight="1">
      <c r="A109" s="224" t="s">
        <v>441</v>
      </c>
      <c r="B109" s="124">
        <v>93.15</v>
      </c>
      <c r="C109" s="124">
        <f t="shared" si="1"/>
        <v>93.15</v>
      </c>
      <c r="D109" s="175"/>
      <c r="E109" s="175"/>
      <c r="F109" s="169"/>
    </row>
    <row r="110" spans="1:6" s="119" customFormat="1" ht="22.5" customHeight="1">
      <c r="A110" s="224" t="s">
        <v>442</v>
      </c>
      <c r="B110" s="124">
        <v>18</v>
      </c>
      <c r="C110" s="124">
        <f t="shared" si="1"/>
        <v>18</v>
      </c>
      <c r="D110" s="174"/>
      <c r="E110" s="174"/>
      <c r="F110" s="171"/>
    </row>
    <row r="111" spans="1:6" s="119" customFormat="1" ht="22.5" customHeight="1">
      <c r="A111" s="224" t="s">
        <v>443</v>
      </c>
      <c r="B111" s="124">
        <v>76.5</v>
      </c>
      <c r="C111" s="124">
        <f t="shared" si="1"/>
        <v>76.5</v>
      </c>
      <c r="D111" s="174"/>
      <c r="E111" s="174"/>
      <c r="F111" s="169"/>
    </row>
    <row r="112" spans="1:6" s="119" customFormat="1" ht="22.5" customHeight="1">
      <c r="A112" s="224" t="s">
        <v>444</v>
      </c>
      <c r="B112" s="124">
        <v>80</v>
      </c>
      <c r="C112" s="124">
        <f t="shared" si="1"/>
        <v>80</v>
      </c>
      <c r="D112" s="173"/>
      <c r="E112" s="173"/>
      <c r="F112" s="169"/>
    </row>
    <row r="113" spans="1:6" s="119" customFormat="1" ht="22.5" customHeight="1">
      <c r="A113" s="224" t="s">
        <v>445</v>
      </c>
      <c r="B113" s="124">
        <v>80</v>
      </c>
      <c r="C113" s="124">
        <f t="shared" si="1"/>
        <v>80</v>
      </c>
      <c r="D113" s="167"/>
      <c r="E113" s="167"/>
      <c r="F113" s="169"/>
    </row>
    <row r="114" spans="1:6" s="119" customFormat="1" ht="22.5" customHeight="1">
      <c r="A114" s="224" t="s">
        <v>446</v>
      </c>
      <c r="B114" s="124">
        <v>9072.96</v>
      </c>
      <c r="C114" s="124">
        <f t="shared" si="1"/>
        <v>3280.959999999999</v>
      </c>
      <c r="D114" s="170"/>
      <c r="E114" s="170">
        <v>5792</v>
      </c>
      <c r="F114" s="169"/>
    </row>
    <row r="115" spans="1:6" s="119" customFormat="1" ht="22.5" customHeight="1">
      <c r="A115" s="224" t="s">
        <v>447</v>
      </c>
      <c r="B115" s="124">
        <v>9072.96</v>
      </c>
      <c r="C115" s="124">
        <f t="shared" si="1"/>
        <v>3280.959999999999</v>
      </c>
      <c r="D115" s="170"/>
      <c r="E115" s="170">
        <v>5792</v>
      </c>
      <c r="F115" s="169"/>
    </row>
    <row r="116" spans="1:6" s="119" customFormat="1" ht="22.5" customHeight="1">
      <c r="A116" s="224" t="s">
        <v>448</v>
      </c>
      <c r="B116" s="124">
        <v>1010</v>
      </c>
      <c r="C116" s="124">
        <f t="shared" si="1"/>
        <v>1010</v>
      </c>
      <c r="D116" s="170"/>
      <c r="E116" s="170"/>
      <c r="F116" s="169"/>
    </row>
    <row r="117" spans="1:6" s="119" customFormat="1" ht="22.5" customHeight="1">
      <c r="A117" s="224" t="s">
        <v>449</v>
      </c>
      <c r="B117" s="124">
        <v>1010</v>
      </c>
      <c r="C117" s="124">
        <f t="shared" si="1"/>
        <v>1010</v>
      </c>
      <c r="D117" s="168"/>
      <c r="E117" s="168"/>
      <c r="F117" s="169"/>
    </row>
    <row r="118" spans="1:6" s="119" customFormat="1" ht="22.5" customHeight="1">
      <c r="A118" s="224" t="s">
        <v>450</v>
      </c>
      <c r="B118" s="124">
        <v>1716</v>
      </c>
      <c r="C118" s="124">
        <v>1716</v>
      </c>
      <c r="D118" s="170"/>
      <c r="E118" s="170"/>
      <c r="F118" s="169"/>
    </row>
    <row r="119" spans="1:6" s="119" customFormat="1" ht="22.5" customHeight="1">
      <c r="A119" s="224" t="s">
        <v>451</v>
      </c>
      <c r="B119" s="124">
        <v>1551.2</v>
      </c>
      <c r="C119" s="124">
        <f t="shared" si="1"/>
        <v>1551.2</v>
      </c>
      <c r="D119" s="170"/>
      <c r="E119" s="170"/>
      <c r="F119" s="169"/>
    </row>
    <row r="120" spans="1:6" s="119" customFormat="1" ht="22.5" customHeight="1">
      <c r="A120" s="224" t="s">
        <v>452</v>
      </c>
      <c r="B120" s="124">
        <v>10</v>
      </c>
      <c r="C120" s="124">
        <f t="shared" si="1"/>
        <v>10</v>
      </c>
      <c r="D120" s="170"/>
      <c r="E120" s="170"/>
      <c r="F120" s="169"/>
    </row>
    <row r="121" spans="1:6" s="119" customFormat="1" ht="22.5" customHeight="1">
      <c r="A121" s="224" t="s">
        <v>453</v>
      </c>
      <c r="B121" s="124">
        <v>1380</v>
      </c>
      <c r="C121" s="124">
        <f t="shared" si="1"/>
        <v>1380</v>
      </c>
      <c r="D121" s="168"/>
      <c r="E121" s="168"/>
      <c r="F121" s="169"/>
    </row>
    <row r="122" spans="1:6" s="119" customFormat="1" ht="22.5" customHeight="1">
      <c r="A122" s="224" t="s">
        <v>454</v>
      </c>
      <c r="B122" s="124">
        <v>161.2</v>
      </c>
      <c r="C122" s="124">
        <f t="shared" si="1"/>
        <v>161.2</v>
      </c>
      <c r="D122" s="170"/>
      <c r="E122" s="170"/>
      <c r="F122" s="169"/>
    </row>
    <row r="123" spans="1:6" s="119" customFormat="1" ht="22.5" customHeight="1">
      <c r="A123" s="224" t="s">
        <v>455</v>
      </c>
      <c r="B123" s="124">
        <v>165</v>
      </c>
      <c r="C123" s="124">
        <f t="shared" si="1"/>
        <v>165</v>
      </c>
      <c r="D123" s="170"/>
      <c r="E123" s="170"/>
      <c r="F123" s="169"/>
    </row>
    <row r="124" spans="1:6" s="119" customFormat="1" ht="22.5" customHeight="1">
      <c r="A124" s="224" t="s">
        <v>456</v>
      </c>
      <c r="B124" s="124">
        <v>165</v>
      </c>
      <c r="C124" s="124">
        <f t="shared" si="1"/>
        <v>165</v>
      </c>
      <c r="D124" s="170"/>
      <c r="E124" s="170"/>
      <c r="F124" s="169"/>
    </row>
    <row r="125" spans="1:6" s="119" customFormat="1" ht="22.5" customHeight="1">
      <c r="A125" s="224" t="s">
        <v>457</v>
      </c>
      <c r="B125" s="124">
        <v>2000</v>
      </c>
      <c r="C125" s="124">
        <v>2000</v>
      </c>
      <c r="D125" s="168"/>
      <c r="E125" s="168"/>
      <c r="F125" s="169"/>
    </row>
    <row r="126" spans="1:6" s="119" customFormat="1" ht="22.5" customHeight="1">
      <c r="A126" s="224" t="s">
        <v>458</v>
      </c>
      <c r="B126" s="124">
        <v>2000.08</v>
      </c>
      <c r="C126" s="124">
        <f t="shared" si="1"/>
        <v>2000.08</v>
      </c>
      <c r="D126" s="170"/>
      <c r="E126" s="170"/>
      <c r="F126" s="171"/>
    </row>
    <row r="127" spans="1:6" s="119" customFormat="1" ht="22.5" customHeight="1">
      <c r="A127" s="224" t="s">
        <v>459</v>
      </c>
      <c r="B127" s="124">
        <v>2000.08</v>
      </c>
      <c r="C127" s="124">
        <f t="shared" si="1"/>
        <v>2000.08</v>
      </c>
      <c r="D127" s="168"/>
      <c r="E127" s="168"/>
      <c r="F127" s="169"/>
    </row>
    <row r="128" spans="1:6" s="119" customFormat="1" ht="22.5" customHeight="1">
      <c r="A128" s="224" t="s">
        <v>460</v>
      </c>
      <c r="B128" s="124">
        <v>29</v>
      </c>
      <c r="C128" s="124">
        <v>29</v>
      </c>
      <c r="D128" s="168"/>
      <c r="E128" s="168"/>
      <c r="F128" s="169"/>
    </row>
    <row r="129" spans="1:6" s="119" customFormat="1" ht="22.5" customHeight="1">
      <c r="A129" s="224" t="s">
        <v>461</v>
      </c>
      <c r="B129" s="124">
        <v>29</v>
      </c>
      <c r="C129" s="124">
        <f t="shared" si="1"/>
        <v>29</v>
      </c>
      <c r="D129" s="170"/>
      <c r="E129" s="170"/>
      <c r="F129" s="169"/>
    </row>
    <row r="130" spans="1:6" s="119" customFormat="1" ht="22.5" customHeight="1">
      <c r="A130" s="224" t="s">
        <v>462</v>
      </c>
      <c r="B130" s="124">
        <v>15</v>
      </c>
      <c r="C130" s="124">
        <v>15</v>
      </c>
      <c r="D130" s="168"/>
      <c r="E130" s="168"/>
      <c r="F130" s="164"/>
    </row>
    <row r="131" spans="1:6" s="119" customFormat="1" ht="22.5" customHeight="1">
      <c r="A131" s="224" t="s">
        <v>463</v>
      </c>
      <c r="B131" s="124">
        <v>9.75</v>
      </c>
      <c r="C131" s="124">
        <f t="shared" si="1"/>
        <v>9.75</v>
      </c>
      <c r="D131" s="168"/>
      <c r="E131" s="168"/>
      <c r="F131" s="164"/>
    </row>
    <row r="132" spans="1:6" s="119" customFormat="1" ht="22.5" customHeight="1">
      <c r="A132" s="224" t="s">
        <v>464</v>
      </c>
      <c r="B132" s="124">
        <v>9.75</v>
      </c>
      <c r="C132" s="124">
        <f t="shared" si="1"/>
        <v>9.75</v>
      </c>
      <c r="D132" s="170"/>
      <c r="E132" s="170"/>
      <c r="F132" s="169"/>
    </row>
    <row r="133" spans="1:6" s="119" customFormat="1" ht="22.5" customHeight="1">
      <c r="A133" s="224" t="s">
        <v>465</v>
      </c>
      <c r="B133" s="124">
        <v>5</v>
      </c>
      <c r="C133" s="124">
        <f aca="true" t="shared" si="2" ref="C133:C149">B133-D133-E133</f>
        <v>5</v>
      </c>
      <c r="D133" s="168"/>
      <c r="E133" s="168"/>
      <c r="F133" s="169"/>
    </row>
    <row r="134" spans="1:6" s="119" customFormat="1" ht="22.5" customHeight="1">
      <c r="A134" s="224" t="s">
        <v>466</v>
      </c>
      <c r="B134" s="124">
        <v>5</v>
      </c>
      <c r="C134" s="124">
        <f t="shared" si="2"/>
        <v>5</v>
      </c>
      <c r="D134" s="170"/>
      <c r="E134" s="170"/>
      <c r="F134" s="169"/>
    </row>
    <row r="135" spans="1:6" s="119" customFormat="1" ht="22.5" customHeight="1">
      <c r="A135" s="224" t="s">
        <v>467</v>
      </c>
      <c r="B135" s="124">
        <v>608</v>
      </c>
      <c r="C135" s="124">
        <v>390</v>
      </c>
      <c r="D135" s="170">
        <v>218</v>
      </c>
      <c r="E135" s="170"/>
      <c r="F135" s="169"/>
    </row>
    <row r="136" spans="1:6" s="119" customFormat="1" ht="22.5" customHeight="1">
      <c r="A136" s="224" t="s">
        <v>468</v>
      </c>
      <c r="B136" s="124">
        <v>296.71</v>
      </c>
      <c r="C136" s="124">
        <f t="shared" si="2"/>
        <v>78.70999999999998</v>
      </c>
      <c r="D136" s="170">
        <v>218</v>
      </c>
      <c r="E136" s="170"/>
      <c r="F136" s="169"/>
    </row>
    <row r="137" spans="1:6" s="119" customFormat="1" ht="22.5" customHeight="1">
      <c r="A137" s="224" t="s">
        <v>469</v>
      </c>
      <c r="B137" s="124">
        <v>78.81</v>
      </c>
      <c r="C137" s="124">
        <f t="shared" si="2"/>
        <v>78.81</v>
      </c>
      <c r="D137" s="170"/>
      <c r="E137" s="170"/>
      <c r="F137" s="169"/>
    </row>
    <row r="138" spans="1:6" s="119" customFormat="1" ht="22.5" customHeight="1">
      <c r="A138" s="224" t="s">
        <v>470</v>
      </c>
      <c r="B138" s="124">
        <v>217.9</v>
      </c>
      <c r="C138" s="124">
        <f t="shared" si="2"/>
        <v>-0.09999999999999432</v>
      </c>
      <c r="D138" s="170">
        <v>218</v>
      </c>
      <c r="E138" s="170"/>
      <c r="F138" s="169"/>
    </row>
    <row r="139" spans="1:6" s="119" customFormat="1" ht="22.5" customHeight="1">
      <c r="A139" s="224" t="s">
        <v>471</v>
      </c>
      <c r="B139" s="124">
        <v>300</v>
      </c>
      <c r="C139" s="124">
        <v>300</v>
      </c>
      <c r="D139" s="170"/>
      <c r="E139" s="170"/>
      <c r="F139" s="169"/>
    </row>
    <row r="140" spans="1:6" s="119" customFormat="1" ht="22.5" customHeight="1">
      <c r="A140" s="224" t="s">
        <v>472</v>
      </c>
      <c r="B140" s="124">
        <v>300</v>
      </c>
      <c r="C140" s="124">
        <f t="shared" si="2"/>
        <v>300</v>
      </c>
      <c r="D140" s="170"/>
      <c r="E140" s="170"/>
      <c r="F140" s="169"/>
    </row>
    <row r="141" spans="1:6" s="119" customFormat="1" ht="22.5" customHeight="1">
      <c r="A141" s="224" t="s">
        <v>473</v>
      </c>
      <c r="B141" s="124">
        <v>11.461149</v>
      </c>
      <c r="C141" s="124">
        <f t="shared" si="2"/>
        <v>11.461149</v>
      </c>
      <c r="D141" s="170"/>
      <c r="E141" s="170"/>
      <c r="F141" s="169"/>
    </row>
    <row r="142" spans="1:6" s="119" customFormat="1" ht="22.5" customHeight="1">
      <c r="A142" s="224" t="s">
        <v>474</v>
      </c>
      <c r="B142" s="124">
        <v>11.461149</v>
      </c>
      <c r="C142" s="124">
        <f t="shared" si="2"/>
        <v>11.461149</v>
      </c>
      <c r="D142" s="170"/>
      <c r="E142" s="170"/>
      <c r="F142" s="169"/>
    </row>
    <row r="143" spans="1:6" s="119" customFormat="1" ht="22.5" customHeight="1">
      <c r="A143" s="224" t="s">
        <v>475</v>
      </c>
      <c r="B143" s="124">
        <v>1081</v>
      </c>
      <c r="C143" s="124">
        <v>1081</v>
      </c>
      <c r="D143" s="170"/>
      <c r="E143" s="170"/>
      <c r="F143" s="169"/>
    </row>
    <row r="144" spans="1:6" s="119" customFormat="1" ht="22.5" customHeight="1">
      <c r="A144" s="224" t="s">
        <v>476</v>
      </c>
      <c r="B144" s="124">
        <v>1391</v>
      </c>
      <c r="C144" s="124">
        <v>1391</v>
      </c>
      <c r="D144" s="170"/>
      <c r="E144" s="170"/>
      <c r="F144" s="169"/>
    </row>
    <row r="145" spans="1:245" s="119" customFormat="1" ht="22.5" customHeight="1">
      <c r="A145" s="224" t="s">
        <v>477</v>
      </c>
      <c r="B145" s="124">
        <v>1391</v>
      </c>
      <c r="C145" s="124">
        <f t="shared" si="2"/>
        <v>1391</v>
      </c>
      <c r="D145" s="124"/>
      <c r="E145" s="124"/>
      <c r="F145" s="124">
        <f>F4+F38+F44+F55+F58+F61+F82+F95+F98+F109+F120+F123+F126+F128+F134+F139+F140+F142</f>
        <v>0</v>
      </c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6"/>
      <c r="CK145" s="176"/>
      <c r="CL145" s="176"/>
      <c r="CM145" s="176"/>
      <c r="CN145" s="176"/>
      <c r="CO145" s="176"/>
      <c r="CP145" s="176"/>
      <c r="CQ145" s="176"/>
      <c r="CR145" s="176"/>
      <c r="CS145" s="176"/>
      <c r="CT145" s="176"/>
      <c r="CU145" s="176"/>
      <c r="CV145" s="176"/>
      <c r="CW145" s="176"/>
      <c r="CX145" s="176"/>
      <c r="CY145" s="176"/>
      <c r="CZ145" s="176"/>
      <c r="DA145" s="176"/>
      <c r="DB145" s="176"/>
      <c r="DC145" s="176"/>
      <c r="DD145" s="176"/>
      <c r="DE145" s="176"/>
      <c r="DF145" s="176"/>
      <c r="DG145" s="176"/>
      <c r="DH145" s="176"/>
      <c r="DI145" s="176"/>
      <c r="DJ145" s="176"/>
      <c r="DK145" s="176"/>
      <c r="DL145" s="176"/>
      <c r="DM145" s="176"/>
      <c r="DN145" s="176"/>
      <c r="DO145" s="176"/>
      <c r="DP145" s="176"/>
      <c r="DQ145" s="176"/>
      <c r="DR145" s="176"/>
      <c r="DS145" s="176"/>
      <c r="DT145" s="176"/>
      <c r="DU145" s="176"/>
      <c r="DV145" s="176"/>
      <c r="DW145" s="176"/>
      <c r="DX145" s="176"/>
      <c r="DY145" s="176"/>
      <c r="DZ145" s="176"/>
      <c r="EA145" s="176"/>
      <c r="EB145" s="176"/>
      <c r="EC145" s="176"/>
      <c r="ED145" s="176"/>
      <c r="EE145" s="176"/>
      <c r="EF145" s="176"/>
      <c r="EG145" s="176"/>
      <c r="EH145" s="176"/>
      <c r="EI145" s="176"/>
      <c r="EJ145" s="176"/>
      <c r="EK145" s="176"/>
      <c r="EL145" s="176"/>
      <c r="EM145" s="176"/>
      <c r="EN145" s="176"/>
      <c r="EO145" s="176"/>
      <c r="EP145" s="176"/>
      <c r="EQ145" s="176"/>
      <c r="ER145" s="176"/>
      <c r="ES145" s="176"/>
      <c r="ET145" s="176"/>
      <c r="EU145" s="176"/>
      <c r="EV145" s="176"/>
      <c r="EW145" s="176"/>
      <c r="EX145" s="176"/>
      <c r="EY145" s="176"/>
      <c r="EZ145" s="176"/>
      <c r="FA145" s="176"/>
      <c r="FB145" s="176"/>
      <c r="FC145" s="176"/>
      <c r="FD145" s="176"/>
      <c r="FE145" s="176"/>
      <c r="FF145" s="176"/>
      <c r="FG145" s="176"/>
      <c r="FH145" s="176"/>
      <c r="FI145" s="176"/>
      <c r="FJ145" s="176"/>
      <c r="FK145" s="176"/>
      <c r="FL145" s="176"/>
      <c r="FM145" s="176"/>
      <c r="FN145" s="176"/>
      <c r="FO145" s="176"/>
      <c r="FP145" s="176"/>
      <c r="FQ145" s="176"/>
      <c r="FR145" s="176"/>
      <c r="FS145" s="176"/>
      <c r="FT145" s="176"/>
      <c r="FU145" s="176"/>
      <c r="FV145" s="176"/>
      <c r="FW145" s="176"/>
      <c r="FX145" s="176"/>
      <c r="FY145" s="176"/>
      <c r="FZ145" s="176"/>
      <c r="GA145" s="176"/>
      <c r="GB145" s="176"/>
      <c r="GC145" s="176"/>
      <c r="GD145" s="176"/>
      <c r="GE145" s="176"/>
      <c r="GF145" s="176"/>
      <c r="GG145" s="176"/>
      <c r="GH145" s="176"/>
      <c r="GI145" s="176"/>
      <c r="GJ145" s="176"/>
      <c r="GK145" s="176"/>
      <c r="GL145" s="176"/>
      <c r="GM145" s="176"/>
      <c r="GN145" s="176"/>
      <c r="GO145" s="176"/>
      <c r="GP145" s="176"/>
      <c r="GQ145" s="176"/>
      <c r="GR145" s="176"/>
      <c r="GS145" s="176"/>
      <c r="GT145" s="176"/>
      <c r="GU145" s="176"/>
      <c r="GV145" s="176"/>
      <c r="GW145" s="176"/>
      <c r="GX145" s="176"/>
      <c r="GY145" s="176"/>
      <c r="GZ145" s="176"/>
      <c r="HA145" s="176"/>
      <c r="HB145" s="176"/>
      <c r="HC145" s="176"/>
      <c r="HD145" s="176"/>
      <c r="HE145" s="176"/>
      <c r="HF145" s="176"/>
      <c r="HG145" s="176"/>
      <c r="HH145" s="176"/>
      <c r="HI145" s="176"/>
      <c r="HJ145" s="176"/>
      <c r="HK145" s="176"/>
      <c r="HL145" s="176"/>
      <c r="HM145" s="176"/>
      <c r="HN145" s="176"/>
      <c r="HO145" s="176"/>
      <c r="HP145" s="176"/>
      <c r="HQ145" s="176"/>
      <c r="HR145" s="176"/>
      <c r="HS145" s="176"/>
      <c r="HT145" s="176"/>
      <c r="HU145" s="176"/>
      <c r="HV145" s="176"/>
      <c r="HW145" s="176"/>
      <c r="HX145" s="176"/>
      <c r="HY145" s="176"/>
      <c r="HZ145" s="176"/>
      <c r="IA145" s="176"/>
      <c r="IB145" s="176"/>
      <c r="IC145" s="176"/>
      <c r="ID145" s="176"/>
      <c r="IE145" s="176"/>
      <c r="IF145" s="176"/>
      <c r="IG145" s="176"/>
      <c r="IH145" s="176"/>
      <c r="II145" s="176"/>
      <c r="IJ145" s="176"/>
      <c r="IK145" s="176"/>
    </row>
    <row r="146" spans="1:245" s="100" customFormat="1" ht="22.5" customHeight="1">
      <c r="A146" s="224" t="s">
        <v>478</v>
      </c>
      <c r="B146" s="124">
        <v>1391</v>
      </c>
      <c r="C146" s="124">
        <f t="shared" si="2"/>
        <v>1391</v>
      </c>
      <c r="D146" s="225"/>
      <c r="E146" s="225"/>
      <c r="F146" s="139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7"/>
      <c r="GH146" s="177"/>
      <c r="GI146" s="177"/>
      <c r="GJ146" s="177"/>
      <c r="GK146" s="177"/>
      <c r="GL146" s="177"/>
      <c r="GM146" s="177"/>
      <c r="GN146" s="177"/>
      <c r="GO146" s="177"/>
      <c r="GP146" s="177"/>
      <c r="GQ146" s="177"/>
      <c r="GR146" s="177"/>
      <c r="GS146" s="177"/>
      <c r="GT146" s="177"/>
      <c r="GU146" s="177"/>
      <c r="GV146" s="177"/>
      <c r="GW146" s="177"/>
      <c r="GX146" s="177"/>
      <c r="GY146" s="177"/>
      <c r="GZ146" s="177"/>
      <c r="HA146" s="177"/>
      <c r="HB146" s="177"/>
      <c r="HC146" s="177"/>
      <c r="HD146" s="177"/>
      <c r="HE146" s="177"/>
      <c r="HF146" s="177"/>
      <c r="HG146" s="177"/>
      <c r="HH146" s="177"/>
      <c r="HI146" s="177"/>
      <c r="HJ146" s="177"/>
      <c r="HK146" s="177"/>
      <c r="HL146" s="177"/>
      <c r="HM146" s="177"/>
      <c r="HN146" s="177"/>
      <c r="HO146" s="177"/>
      <c r="HP146" s="177"/>
      <c r="HQ146" s="177"/>
      <c r="HR146" s="177"/>
      <c r="HS146" s="177"/>
      <c r="HT146" s="177"/>
      <c r="HU146" s="177"/>
      <c r="HV146" s="177"/>
      <c r="HW146" s="177"/>
      <c r="HX146" s="177"/>
      <c r="HY146" s="177"/>
      <c r="HZ146" s="177"/>
      <c r="IA146" s="177"/>
      <c r="IB146" s="177"/>
      <c r="IC146" s="177"/>
      <c r="ID146" s="177"/>
      <c r="IE146" s="177"/>
      <c r="IF146" s="177"/>
      <c r="IG146" s="177"/>
      <c r="IH146" s="177"/>
      <c r="II146" s="177"/>
      <c r="IJ146" s="177"/>
      <c r="IK146" s="177"/>
    </row>
    <row r="147" spans="1:245" s="100" customFormat="1" ht="22.5" customHeight="1">
      <c r="A147" s="224" t="s">
        <v>479</v>
      </c>
      <c r="B147" s="124">
        <v>217</v>
      </c>
      <c r="C147" s="124">
        <v>217</v>
      </c>
      <c r="D147" s="225"/>
      <c r="E147" s="225"/>
      <c r="F147" s="139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/>
      <c r="EC147" s="177"/>
      <c r="ED147" s="177"/>
      <c r="EE147" s="177"/>
      <c r="EF147" s="177"/>
      <c r="EG147" s="177"/>
      <c r="EH147" s="177"/>
      <c r="EI147" s="177"/>
      <c r="EJ147" s="177"/>
      <c r="EK147" s="177"/>
      <c r="EL147" s="177"/>
      <c r="EM147" s="177"/>
      <c r="EN147" s="177"/>
      <c r="EO147" s="177"/>
      <c r="EP147" s="177"/>
      <c r="EQ147" s="177"/>
      <c r="ER147" s="177"/>
      <c r="ES147" s="177"/>
      <c r="ET147" s="177"/>
      <c r="EU147" s="177"/>
      <c r="EV147" s="177"/>
      <c r="EW147" s="177"/>
      <c r="EX147" s="177"/>
      <c r="EY147" s="177"/>
      <c r="EZ147" s="177"/>
      <c r="FA147" s="177"/>
      <c r="FB147" s="177"/>
      <c r="FC147" s="177"/>
      <c r="FD147" s="177"/>
      <c r="FE147" s="177"/>
      <c r="FF147" s="177"/>
      <c r="FG147" s="177"/>
      <c r="FH147" s="177"/>
      <c r="FI147" s="177"/>
      <c r="FJ147" s="177"/>
      <c r="FK147" s="177"/>
      <c r="FL147" s="177"/>
      <c r="FM147" s="177"/>
      <c r="FN147" s="177"/>
      <c r="FO147" s="177"/>
      <c r="FP147" s="177"/>
      <c r="FQ147" s="177"/>
      <c r="FR147" s="177"/>
      <c r="FS147" s="177"/>
      <c r="FT147" s="177"/>
      <c r="FU147" s="177"/>
      <c r="FV147" s="177"/>
      <c r="FW147" s="177"/>
      <c r="FX147" s="177"/>
      <c r="FY147" s="177"/>
      <c r="FZ147" s="177"/>
      <c r="GA147" s="177"/>
      <c r="GB147" s="177"/>
      <c r="GC147" s="177"/>
      <c r="GD147" s="177"/>
      <c r="GE147" s="177"/>
      <c r="GF147" s="177"/>
      <c r="GG147" s="177"/>
      <c r="GH147" s="177"/>
      <c r="GI147" s="177"/>
      <c r="GJ147" s="177"/>
      <c r="GK147" s="177"/>
      <c r="GL147" s="177"/>
      <c r="GM147" s="177"/>
      <c r="GN147" s="177"/>
      <c r="GO147" s="177"/>
      <c r="GP147" s="177"/>
      <c r="GQ147" s="177"/>
      <c r="GR147" s="177"/>
      <c r="GS147" s="177"/>
      <c r="GT147" s="177"/>
      <c r="GU147" s="177"/>
      <c r="GV147" s="177"/>
      <c r="GW147" s="177"/>
      <c r="GX147" s="177"/>
      <c r="GY147" s="177"/>
      <c r="GZ147" s="177"/>
      <c r="HA147" s="177"/>
      <c r="HB147" s="177"/>
      <c r="HC147" s="177"/>
      <c r="HD147" s="177"/>
      <c r="HE147" s="177"/>
      <c r="HF147" s="177"/>
      <c r="HG147" s="177"/>
      <c r="HH147" s="177"/>
      <c r="HI147" s="177"/>
      <c r="HJ147" s="177"/>
      <c r="HK147" s="177"/>
      <c r="HL147" s="177"/>
      <c r="HM147" s="177"/>
      <c r="HN147" s="177"/>
      <c r="HO147" s="177"/>
      <c r="HP147" s="177"/>
      <c r="HQ147" s="177"/>
      <c r="HR147" s="177"/>
      <c r="HS147" s="177"/>
      <c r="HT147" s="177"/>
      <c r="HU147" s="177"/>
      <c r="HV147" s="177"/>
      <c r="HW147" s="177"/>
      <c r="HX147" s="177"/>
      <c r="HY147" s="177"/>
      <c r="HZ147" s="177"/>
      <c r="IA147" s="177"/>
      <c r="IB147" s="177"/>
      <c r="IC147" s="177"/>
      <c r="ID147" s="177"/>
      <c r="IE147" s="177"/>
      <c r="IF147" s="177"/>
      <c r="IG147" s="177"/>
      <c r="IH147" s="177"/>
      <c r="II147" s="177"/>
      <c r="IJ147" s="177"/>
      <c r="IK147" s="177"/>
    </row>
    <row r="148" spans="1:245" s="100" customFormat="1" ht="22.5" customHeight="1">
      <c r="A148" s="224" t="s">
        <v>480</v>
      </c>
      <c r="B148" s="124">
        <v>217.4775</v>
      </c>
      <c r="C148" s="124">
        <f t="shared" si="2"/>
        <v>217.4775</v>
      </c>
      <c r="D148" s="225"/>
      <c r="E148" s="225"/>
      <c r="F148" s="139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7"/>
      <c r="CA148" s="177"/>
      <c r="CB148" s="177"/>
      <c r="CC148" s="177"/>
      <c r="CD148" s="177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77"/>
      <c r="CY148" s="177"/>
      <c r="CZ148" s="177"/>
      <c r="DA148" s="177"/>
      <c r="DB148" s="177"/>
      <c r="DC148" s="177"/>
      <c r="DD148" s="177"/>
      <c r="DE148" s="177"/>
      <c r="DF148" s="177"/>
      <c r="DG148" s="177"/>
      <c r="DH148" s="177"/>
      <c r="DI148" s="177"/>
      <c r="DJ148" s="177"/>
      <c r="DK148" s="177"/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7"/>
      <c r="EF148" s="177"/>
      <c r="EG148" s="177"/>
      <c r="EH148" s="177"/>
      <c r="EI148" s="177"/>
      <c r="EJ148" s="177"/>
      <c r="EK148" s="177"/>
      <c r="EL148" s="177"/>
      <c r="EM148" s="177"/>
      <c r="EN148" s="177"/>
      <c r="EO148" s="177"/>
      <c r="EP148" s="177"/>
      <c r="EQ148" s="177"/>
      <c r="ER148" s="177"/>
      <c r="ES148" s="177"/>
      <c r="ET148" s="177"/>
      <c r="EU148" s="177"/>
      <c r="EV148" s="177"/>
      <c r="EW148" s="177"/>
      <c r="EX148" s="177"/>
      <c r="EY148" s="177"/>
      <c r="EZ148" s="177"/>
      <c r="FA148" s="177"/>
      <c r="FB148" s="177"/>
      <c r="FC148" s="177"/>
      <c r="FD148" s="177"/>
      <c r="FE148" s="177"/>
      <c r="FF148" s="177"/>
      <c r="FG148" s="177"/>
      <c r="FH148" s="177"/>
      <c r="FI148" s="177"/>
      <c r="FJ148" s="177"/>
      <c r="FK148" s="177"/>
      <c r="FL148" s="177"/>
      <c r="FM148" s="177"/>
      <c r="FN148" s="177"/>
      <c r="FO148" s="177"/>
      <c r="FP148" s="177"/>
      <c r="FQ148" s="177"/>
      <c r="FR148" s="177"/>
      <c r="FS148" s="177"/>
      <c r="FT148" s="177"/>
      <c r="FU148" s="177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7"/>
      <c r="GH148" s="177"/>
      <c r="GI148" s="177"/>
      <c r="GJ148" s="177"/>
      <c r="GK148" s="177"/>
      <c r="GL148" s="177"/>
      <c r="GM148" s="177"/>
      <c r="GN148" s="177"/>
      <c r="GO148" s="177"/>
      <c r="GP148" s="177"/>
      <c r="GQ148" s="177"/>
      <c r="GR148" s="177"/>
      <c r="GS148" s="177"/>
      <c r="GT148" s="177"/>
      <c r="GU148" s="177"/>
      <c r="GV148" s="177"/>
      <c r="GW148" s="177"/>
      <c r="GX148" s="177"/>
      <c r="GY148" s="177"/>
      <c r="GZ148" s="177"/>
      <c r="HA148" s="177"/>
      <c r="HB148" s="177"/>
      <c r="HC148" s="177"/>
      <c r="HD148" s="177"/>
      <c r="HE148" s="177"/>
      <c r="HF148" s="177"/>
      <c r="HG148" s="177"/>
      <c r="HH148" s="177"/>
      <c r="HI148" s="177"/>
      <c r="HJ148" s="177"/>
      <c r="HK148" s="177"/>
      <c r="HL148" s="177"/>
      <c r="HM148" s="177"/>
      <c r="HN148" s="177"/>
      <c r="HO148" s="177"/>
      <c r="HP148" s="177"/>
      <c r="HQ148" s="177"/>
      <c r="HR148" s="177"/>
      <c r="HS148" s="177"/>
      <c r="HT148" s="177"/>
      <c r="HU148" s="177"/>
      <c r="HV148" s="177"/>
      <c r="HW148" s="177"/>
      <c r="HX148" s="177"/>
      <c r="HY148" s="177"/>
      <c r="HZ148" s="177"/>
      <c r="IA148" s="177"/>
      <c r="IB148" s="177"/>
      <c r="IC148" s="177"/>
      <c r="ID148" s="177"/>
      <c r="IE148" s="177"/>
      <c r="IF148" s="177"/>
      <c r="IG148" s="177"/>
      <c r="IH148" s="177"/>
      <c r="II148" s="177"/>
      <c r="IJ148" s="177"/>
      <c r="IK148" s="177"/>
    </row>
    <row r="149" spans="1:245" s="100" customFormat="1" ht="22.5" customHeight="1">
      <c r="A149" s="224" t="s">
        <v>481</v>
      </c>
      <c r="B149" s="124">
        <v>217.4775</v>
      </c>
      <c r="C149" s="124">
        <f t="shared" si="2"/>
        <v>217.4775</v>
      </c>
      <c r="D149" s="225"/>
      <c r="E149" s="225"/>
      <c r="F149" s="139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177"/>
      <c r="BL149" s="177"/>
      <c r="BM149" s="177"/>
      <c r="BN149" s="177"/>
      <c r="BO149" s="177"/>
      <c r="BP149" s="177"/>
      <c r="BQ149" s="177"/>
      <c r="BR149" s="177"/>
      <c r="BS149" s="177"/>
      <c r="BT149" s="177"/>
      <c r="BU149" s="177"/>
      <c r="BV149" s="177"/>
      <c r="BW149" s="177"/>
      <c r="BX149" s="177"/>
      <c r="BY149" s="177"/>
      <c r="BZ149" s="177"/>
      <c r="CA149" s="177"/>
      <c r="CB149" s="177"/>
      <c r="CC149" s="177"/>
      <c r="CD149" s="177"/>
      <c r="CE149" s="177"/>
      <c r="CF149" s="177"/>
      <c r="CG149" s="177"/>
      <c r="CH149" s="177"/>
      <c r="CI149" s="177"/>
      <c r="CJ149" s="177"/>
      <c r="CK149" s="177"/>
      <c r="CL149" s="177"/>
      <c r="CM149" s="177"/>
      <c r="CN149" s="177"/>
      <c r="CO149" s="177"/>
      <c r="CP149" s="177"/>
      <c r="CQ149" s="177"/>
      <c r="CR149" s="177"/>
      <c r="CS149" s="177"/>
      <c r="CT149" s="177"/>
      <c r="CU149" s="177"/>
      <c r="CV149" s="177"/>
      <c r="CW149" s="177"/>
      <c r="CX149" s="177"/>
      <c r="CY149" s="177"/>
      <c r="CZ149" s="177"/>
      <c r="DA149" s="177"/>
      <c r="DB149" s="177"/>
      <c r="DC149" s="177"/>
      <c r="DD149" s="177"/>
      <c r="DE149" s="177"/>
      <c r="DF149" s="177"/>
      <c r="DG149" s="177"/>
      <c r="DH149" s="177"/>
      <c r="DI149" s="177"/>
      <c r="DJ149" s="177"/>
      <c r="DK149" s="177"/>
      <c r="DL149" s="177"/>
      <c r="DM149" s="177"/>
      <c r="DN149" s="177"/>
      <c r="DO149" s="177"/>
      <c r="DP149" s="177"/>
      <c r="DQ149" s="177"/>
      <c r="DR149" s="177"/>
      <c r="DS149" s="177"/>
      <c r="DT149" s="177"/>
      <c r="DU149" s="177"/>
      <c r="DV149" s="177"/>
      <c r="DW149" s="177"/>
      <c r="DX149" s="177"/>
      <c r="DY149" s="177"/>
      <c r="DZ149" s="177"/>
      <c r="EA149" s="177"/>
      <c r="EB149" s="177"/>
      <c r="EC149" s="177"/>
      <c r="ED149" s="177"/>
      <c r="EE149" s="177"/>
      <c r="EF149" s="177"/>
      <c r="EG149" s="177"/>
      <c r="EH149" s="177"/>
      <c r="EI149" s="177"/>
      <c r="EJ149" s="177"/>
      <c r="EK149" s="177"/>
      <c r="EL149" s="177"/>
      <c r="EM149" s="177"/>
      <c r="EN149" s="177"/>
      <c r="EO149" s="177"/>
      <c r="EP149" s="177"/>
      <c r="EQ149" s="177"/>
      <c r="ER149" s="177"/>
      <c r="ES149" s="177"/>
      <c r="ET149" s="177"/>
      <c r="EU149" s="177"/>
      <c r="EV149" s="177"/>
      <c r="EW149" s="177"/>
      <c r="EX149" s="177"/>
      <c r="EY149" s="177"/>
      <c r="EZ149" s="177"/>
      <c r="FA149" s="177"/>
      <c r="FB149" s="177"/>
      <c r="FC149" s="177"/>
      <c r="FD149" s="177"/>
      <c r="FE149" s="177"/>
      <c r="FF149" s="177"/>
      <c r="FG149" s="177"/>
      <c r="FH149" s="177"/>
      <c r="FI149" s="177"/>
      <c r="FJ149" s="177"/>
      <c r="FK149" s="177"/>
      <c r="FL149" s="177"/>
      <c r="FM149" s="177"/>
      <c r="FN149" s="177"/>
      <c r="FO149" s="177"/>
      <c r="FP149" s="177"/>
      <c r="FQ149" s="177"/>
      <c r="FR149" s="177"/>
      <c r="FS149" s="177"/>
      <c r="FT149" s="177"/>
      <c r="FU149" s="177"/>
      <c r="FV149" s="177"/>
      <c r="FW149" s="177"/>
      <c r="FX149" s="177"/>
      <c r="FY149" s="177"/>
      <c r="FZ149" s="177"/>
      <c r="GA149" s="177"/>
      <c r="GB149" s="177"/>
      <c r="GC149" s="177"/>
      <c r="GD149" s="177"/>
      <c r="GE149" s="177"/>
      <c r="GF149" s="177"/>
      <c r="GG149" s="177"/>
      <c r="GH149" s="177"/>
      <c r="GI149" s="177"/>
      <c r="GJ149" s="177"/>
      <c r="GK149" s="177"/>
      <c r="GL149" s="177"/>
      <c r="GM149" s="177"/>
      <c r="GN149" s="177"/>
      <c r="GO149" s="177"/>
      <c r="GP149" s="177"/>
      <c r="GQ149" s="177"/>
      <c r="GR149" s="177"/>
      <c r="GS149" s="177"/>
      <c r="GT149" s="177"/>
      <c r="GU149" s="177"/>
      <c r="GV149" s="177"/>
      <c r="GW149" s="177"/>
      <c r="GX149" s="177"/>
      <c r="GY149" s="177"/>
      <c r="GZ149" s="177"/>
      <c r="HA149" s="177"/>
      <c r="HB149" s="177"/>
      <c r="HC149" s="177"/>
      <c r="HD149" s="177"/>
      <c r="HE149" s="177"/>
      <c r="HF149" s="177"/>
      <c r="HG149" s="177"/>
      <c r="HH149" s="177"/>
      <c r="HI149" s="177"/>
      <c r="HJ149" s="177"/>
      <c r="HK149" s="177"/>
      <c r="HL149" s="177"/>
      <c r="HM149" s="177"/>
      <c r="HN149" s="177"/>
      <c r="HO149" s="177"/>
      <c r="HP149" s="177"/>
      <c r="HQ149" s="177"/>
      <c r="HR149" s="177"/>
      <c r="HS149" s="177"/>
      <c r="HT149" s="177"/>
      <c r="HU149" s="177"/>
      <c r="HV149" s="177"/>
      <c r="HW149" s="177"/>
      <c r="HX149" s="177"/>
      <c r="HY149" s="177"/>
      <c r="HZ149" s="177"/>
      <c r="IA149" s="177"/>
      <c r="IB149" s="177"/>
      <c r="IC149" s="177"/>
      <c r="ID149" s="177"/>
      <c r="IE149" s="177"/>
      <c r="IF149" s="177"/>
      <c r="IG149" s="177"/>
      <c r="IH149" s="177"/>
      <c r="II149" s="177"/>
      <c r="IJ149" s="177"/>
      <c r="IK149" s="177"/>
    </row>
    <row r="150" spans="1:245" s="100" customFormat="1" ht="22.5" customHeight="1">
      <c r="A150" s="39" t="s">
        <v>265</v>
      </c>
      <c r="B150" s="237">
        <f>B4+B39+B46+B57+B60+B63+B85+B103+B106+B118+B125+B128+B130+B135+B143+B144+B147</f>
        <v>28400</v>
      </c>
      <c r="C150" s="237">
        <f>C4+C39+C46+C57+C60+C63+C85+C103+C106+C118+C125+C128+C130+C135+C143+C144+C147</f>
        <v>20463</v>
      </c>
      <c r="D150" s="237">
        <f>D4+D39+D46+D57+D60+D63+D85+D103+D106+D118+D125+D128+D130+D135+D143+D144+D147</f>
        <v>335</v>
      </c>
      <c r="E150" s="237">
        <f>E4+E39+E46+E57+E60+E63+E85+E103+E106+E118+E125+E128+E130+E135+E143+E144+E147</f>
        <v>7602</v>
      </c>
      <c r="F150" s="139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7"/>
      <c r="BZ150" s="177"/>
      <c r="CA150" s="177"/>
      <c r="CB150" s="177"/>
      <c r="CC150" s="177"/>
      <c r="CD150" s="177"/>
      <c r="CE150" s="177"/>
      <c r="CF150" s="177"/>
      <c r="CG150" s="177"/>
      <c r="CH150" s="177"/>
      <c r="CI150" s="177"/>
      <c r="CJ150" s="177"/>
      <c r="CK150" s="177"/>
      <c r="CL150" s="177"/>
      <c r="CM150" s="177"/>
      <c r="CN150" s="177"/>
      <c r="CO150" s="177"/>
      <c r="CP150" s="177"/>
      <c r="CQ150" s="177"/>
      <c r="CR150" s="177"/>
      <c r="CS150" s="177"/>
      <c r="CT150" s="177"/>
      <c r="CU150" s="177"/>
      <c r="CV150" s="177"/>
      <c r="CW150" s="177"/>
      <c r="CX150" s="177"/>
      <c r="CY150" s="177"/>
      <c r="CZ150" s="177"/>
      <c r="DA150" s="177"/>
      <c r="DB150" s="177"/>
      <c r="DC150" s="177"/>
      <c r="DD150" s="177"/>
      <c r="DE150" s="177"/>
      <c r="DF150" s="177"/>
      <c r="DG150" s="177"/>
      <c r="DH150" s="177"/>
      <c r="DI150" s="177"/>
      <c r="DJ150" s="177"/>
      <c r="DK150" s="177"/>
      <c r="DL150" s="177"/>
      <c r="DM150" s="177"/>
      <c r="DN150" s="177"/>
      <c r="DO150" s="177"/>
      <c r="DP150" s="177"/>
      <c r="DQ150" s="177"/>
      <c r="DR150" s="177"/>
      <c r="DS150" s="177"/>
      <c r="DT150" s="177"/>
      <c r="DU150" s="177"/>
      <c r="DV150" s="177"/>
      <c r="DW150" s="177"/>
      <c r="DX150" s="177"/>
      <c r="DY150" s="177"/>
      <c r="DZ150" s="177"/>
      <c r="EA150" s="177"/>
      <c r="EB150" s="177"/>
      <c r="EC150" s="177"/>
      <c r="ED150" s="177"/>
      <c r="EE150" s="177"/>
      <c r="EF150" s="177"/>
      <c r="EG150" s="177"/>
      <c r="EH150" s="177"/>
      <c r="EI150" s="177"/>
      <c r="EJ150" s="177"/>
      <c r="EK150" s="177"/>
      <c r="EL150" s="177"/>
      <c r="EM150" s="177"/>
      <c r="EN150" s="177"/>
      <c r="EO150" s="177"/>
      <c r="EP150" s="177"/>
      <c r="EQ150" s="177"/>
      <c r="ER150" s="177"/>
      <c r="ES150" s="177"/>
      <c r="ET150" s="177"/>
      <c r="EU150" s="177"/>
      <c r="EV150" s="177"/>
      <c r="EW150" s="177"/>
      <c r="EX150" s="177"/>
      <c r="EY150" s="177"/>
      <c r="EZ150" s="177"/>
      <c r="FA150" s="177"/>
      <c r="FB150" s="177"/>
      <c r="FC150" s="177"/>
      <c r="FD150" s="177"/>
      <c r="FE150" s="177"/>
      <c r="FF150" s="177"/>
      <c r="FG150" s="177"/>
      <c r="FH150" s="177"/>
      <c r="FI150" s="177"/>
      <c r="FJ150" s="177"/>
      <c r="FK150" s="177"/>
      <c r="FL150" s="177"/>
      <c r="FM150" s="177"/>
      <c r="FN150" s="177"/>
      <c r="FO150" s="177"/>
      <c r="FP150" s="177"/>
      <c r="FQ150" s="177"/>
      <c r="FR150" s="177"/>
      <c r="FS150" s="177"/>
      <c r="FT150" s="177"/>
      <c r="FU150" s="177"/>
      <c r="FV150" s="177"/>
      <c r="FW150" s="177"/>
      <c r="FX150" s="177"/>
      <c r="FY150" s="177"/>
      <c r="FZ150" s="177"/>
      <c r="GA150" s="177"/>
      <c r="GB150" s="177"/>
      <c r="GC150" s="177"/>
      <c r="GD150" s="177"/>
      <c r="GE150" s="177"/>
      <c r="GF150" s="177"/>
      <c r="GG150" s="177"/>
      <c r="GH150" s="177"/>
      <c r="GI150" s="177"/>
      <c r="GJ150" s="177"/>
      <c r="GK150" s="177"/>
      <c r="GL150" s="177"/>
      <c r="GM150" s="177"/>
      <c r="GN150" s="177"/>
      <c r="GO150" s="177"/>
      <c r="GP150" s="177"/>
      <c r="GQ150" s="177"/>
      <c r="GR150" s="177"/>
      <c r="GS150" s="177"/>
      <c r="GT150" s="177"/>
      <c r="GU150" s="177"/>
      <c r="GV150" s="177"/>
      <c r="GW150" s="177"/>
      <c r="GX150" s="177"/>
      <c r="GY150" s="177"/>
      <c r="GZ150" s="177"/>
      <c r="HA150" s="177"/>
      <c r="HB150" s="177"/>
      <c r="HC150" s="177"/>
      <c r="HD150" s="177"/>
      <c r="HE150" s="177"/>
      <c r="HF150" s="177"/>
      <c r="HG150" s="177"/>
      <c r="HH150" s="177"/>
      <c r="HI150" s="177"/>
      <c r="HJ150" s="177"/>
      <c r="HK150" s="177"/>
      <c r="HL150" s="177"/>
      <c r="HM150" s="177"/>
      <c r="HN150" s="177"/>
      <c r="HO150" s="177"/>
      <c r="HP150" s="177"/>
      <c r="HQ150" s="177"/>
      <c r="HR150" s="177"/>
      <c r="HS150" s="177"/>
      <c r="HT150" s="177"/>
      <c r="HU150" s="177"/>
      <c r="HV150" s="177"/>
      <c r="HW150" s="177"/>
      <c r="HX150" s="177"/>
      <c r="HY150" s="177"/>
      <c r="HZ150" s="177"/>
      <c r="IA150" s="177"/>
      <c r="IB150" s="177"/>
      <c r="IC150" s="177"/>
      <c r="ID150" s="177"/>
      <c r="IE150" s="177"/>
      <c r="IF150" s="177"/>
      <c r="IG150" s="177"/>
      <c r="IH150" s="177"/>
      <c r="II150" s="177"/>
      <c r="IJ150" s="177"/>
      <c r="IK150" s="177"/>
    </row>
    <row r="151" spans="2:245" s="100" customFormat="1" ht="22.5" customHeight="1">
      <c r="B151" s="178"/>
      <c r="C151" s="179"/>
      <c r="D151" s="179"/>
      <c r="E151" s="179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7"/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7"/>
      <c r="FG151" s="177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7"/>
      <c r="GH151" s="177"/>
      <c r="GI151" s="177"/>
      <c r="GJ151" s="177"/>
      <c r="GK151" s="177"/>
      <c r="GL151" s="177"/>
      <c r="GM151" s="177"/>
      <c r="GN151" s="177"/>
      <c r="GO151" s="177"/>
      <c r="GP151" s="177"/>
      <c r="GQ151" s="177"/>
      <c r="GR151" s="177"/>
      <c r="GS151" s="177"/>
      <c r="GT151" s="177"/>
      <c r="GU151" s="177"/>
      <c r="GV151" s="177"/>
      <c r="GW151" s="177"/>
      <c r="GX151" s="177"/>
      <c r="GY151" s="177"/>
      <c r="GZ151" s="177"/>
      <c r="HA151" s="177"/>
      <c r="HB151" s="177"/>
      <c r="HC151" s="177"/>
      <c r="HD151" s="177"/>
      <c r="HE151" s="177"/>
      <c r="HF151" s="177"/>
      <c r="HG151" s="177"/>
      <c r="HH151" s="177"/>
      <c r="HI151" s="177"/>
      <c r="HJ151" s="177"/>
      <c r="HK151" s="177"/>
      <c r="HL151" s="177"/>
      <c r="HM151" s="177"/>
      <c r="HN151" s="177"/>
      <c r="HO151" s="177"/>
      <c r="HP151" s="177"/>
      <c r="HQ151" s="177"/>
      <c r="HR151" s="177"/>
      <c r="HS151" s="177"/>
      <c r="HT151" s="177"/>
      <c r="HU151" s="177"/>
      <c r="HV151" s="177"/>
      <c r="HW151" s="177"/>
      <c r="HX151" s="177"/>
      <c r="HY151" s="177"/>
      <c r="HZ151" s="177"/>
      <c r="IA151" s="177"/>
      <c r="IB151" s="177"/>
      <c r="IC151" s="177"/>
      <c r="ID151" s="177"/>
      <c r="IE151" s="177"/>
      <c r="IF151" s="177"/>
      <c r="IG151" s="177"/>
      <c r="IH151" s="177"/>
      <c r="II151" s="177"/>
      <c r="IJ151" s="177"/>
      <c r="IK151" s="177"/>
    </row>
    <row r="152" spans="2:245" s="100" customFormat="1" ht="22.5" customHeight="1">
      <c r="B152" s="178"/>
      <c r="C152" s="179"/>
      <c r="D152" s="179"/>
      <c r="E152" s="179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7"/>
      <c r="BZ152" s="177"/>
      <c r="CA152" s="177"/>
      <c r="CB152" s="177"/>
      <c r="CC152" s="177"/>
      <c r="CD152" s="177"/>
      <c r="CE152" s="177"/>
      <c r="CF152" s="177"/>
      <c r="CG152" s="177"/>
      <c r="CH152" s="177"/>
      <c r="CI152" s="177"/>
      <c r="CJ152" s="177"/>
      <c r="CK152" s="177"/>
      <c r="CL152" s="177"/>
      <c r="CM152" s="177"/>
      <c r="CN152" s="177"/>
      <c r="CO152" s="177"/>
      <c r="CP152" s="177"/>
      <c r="CQ152" s="177"/>
      <c r="CR152" s="177"/>
      <c r="CS152" s="177"/>
      <c r="CT152" s="177"/>
      <c r="CU152" s="177"/>
      <c r="CV152" s="177"/>
      <c r="CW152" s="177"/>
      <c r="CX152" s="177"/>
      <c r="CY152" s="177"/>
      <c r="CZ152" s="177"/>
      <c r="DA152" s="177"/>
      <c r="DB152" s="177"/>
      <c r="DC152" s="177"/>
      <c r="DD152" s="177"/>
      <c r="DE152" s="177"/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7"/>
      <c r="DQ152" s="177"/>
      <c r="DR152" s="177"/>
      <c r="DS152" s="177"/>
      <c r="DT152" s="177"/>
      <c r="DU152" s="177"/>
      <c r="DV152" s="177"/>
      <c r="DW152" s="177"/>
      <c r="DX152" s="177"/>
      <c r="DY152" s="177"/>
      <c r="DZ152" s="177"/>
      <c r="EA152" s="177"/>
      <c r="EB152" s="177"/>
      <c r="EC152" s="177"/>
      <c r="ED152" s="177"/>
      <c r="EE152" s="177"/>
      <c r="EF152" s="177"/>
      <c r="EG152" s="177"/>
      <c r="EH152" s="177"/>
      <c r="EI152" s="177"/>
      <c r="EJ152" s="177"/>
      <c r="EK152" s="177"/>
      <c r="EL152" s="177"/>
      <c r="EM152" s="177"/>
      <c r="EN152" s="177"/>
      <c r="EO152" s="177"/>
      <c r="EP152" s="177"/>
      <c r="EQ152" s="177"/>
      <c r="ER152" s="177"/>
      <c r="ES152" s="177"/>
      <c r="ET152" s="177"/>
      <c r="EU152" s="177"/>
      <c r="EV152" s="177"/>
      <c r="EW152" s="177"/>
      <c r="EX152" s="177"/>
      <c r="EY152" s="177"/>
      <c r="EZ152" s="177"/>
      <c r="FA152" s="177"/>
      <c r="FB152" s="177"/>
      <c r="FC152" s="177"/>
      <c r="FD152" s="177"/>
      <c r="FE152" s="177"/>
      <c r="FF152" s="177"/>
      <c r="FG152" s="177"/>
      <c r="FH152" s="177"/>
      <c r="FI152" s="177"/>
      <c r="FJ152" s="177"/>
      <c r="FK152" s="177"/>
      <c r="FL152" s="177"/>
      <c r="FM152" s="177"/>
      <c r="FN152" s="177"/>
      <c r="FO152" s="177"/>
      <c r="FP152" s="177"/>
      <c r="FQ152" s="177"/>
      <c r="FR152" s="177"/>
      <c r="FS152" s="177"/>
      <c r="FT152" s="177"/>
      <c r="FU152" s="177"/>
      <c r="FV152" s="177"/>
      <c r="FW152" s="177"/>
      <c r="FX152" s="177"/>
      <c r="FY152" s="177"/>
      <c r="FZ152" s="177"/>
      <c r="GA152" s="177"/>
      <c r="GB152" s="177"/>
      <c r="GC152" s="177"/>
      <c r="GD152" s="177"/>
      <c r="GE152" s="177"/>
      <c r="GF152" s="177"/>
      <c r="GG152" s="177"/>
      <c r="GH152" s="177"/>
      <c r="GI152" s="177"/>
      <c r="GJ152" s="177"/>
      <c r="GK152" s="177"/>
      <c r="GL152" s="177"/>
      <c r="GM152" s="177"/>
      <c r="GN152" s="177"/>
      <c r="GO152" s="177"/>
      <c r="GP152" s="177"/>
      <c r="GQ152" s="177"/>
      <c r="GR152" s="177"/>
      <c r="GS152" s="177"/>
      <c r="GT152" s="177"/>
      <c r="GU152" s="177"/>
      <c r="GV152" s="177"/>
      <c r="GW152" s="177"/>
      <c r="GX152" s="177"/>
      <c r="GY152" s="177"/>
      <c r="GZ152" s="177"/>
      <c r="HA152" s="177"/>
      <c r="HB152" s="177"/>
      <c r="HC152" s="177"/>
      <c r="HD152" s="177"/>
      <c r="HE152" s="177"/>
      <c r="HF152" s="177"/>
      <c r="HG152" s="177"/>
      <c r="HH152" s="177"/>
      <c r="HI152" s="177"/>
      <c r="HJ152" s="177"/>
      <c r="HK152" s="177"/>
      <c r="HL152" s="177"/>
      <c r="HM152" s="177"/>
      <c r="HN152" s="177"/>
      <c r="HO152" s="177"/>
      <c r="HP152" s="177"/>
      <c r="HQ152" s="177"/>
      <c r="HR152" s="177"/>
      <c r="HS152" s="177"/>
      <c r="HT152" s="177"/>
      <c r="HU152" s="177"/>
      <c r="HV152" s="177"/>
      <c r="HW152" s="177"/>
      <c r="HX152" s="177"/>
      <c r="HY152" s="177"/>
      <c r="HZ152" s="177"/>
      <c r="IA152" s="177"/>
      <c r="IB152" s="177"/>
      <c r="IC152" s="177"/>
      <c r="ID152" s="177"/>
      <c r="IE152" s="177"/>
      <c r="IF152" s="177"/>
      <c r="IG152" s="177"/>
      <c r="IH152" s="177"/>
      <c r="II152" s="177"/>
      <c r="IJ152" s="177"/>
      <c r="IK152" s="177"/>
    </row>
    <row r="153" spans="2:245" s="100" customFormat="1" ht="22.5" customHeight="1">
      <c r="B153" s="178"/>
      <c r="C153" s="179"/>
      <c r="D153" s="179"/>
      <c r="E153" s="179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7"/>
      <c r="BR153" s="177"/>
      <c r="BS153" s="177"/>
      <c r="BT153" s="177"/>
      <c r="BU153" s="177"/>
      <c r="BV153" s="177"/>
      <c r="BW153" s="177"/>
      <c r="BX153" s="177"/>
      <c r="BY153" s="177"/>
      <c r="BZ153" s="177"/>
      <c r="CA153" s="177"/>
      <c r="CB153" s="177"/>
      <c r="CC153" s="177"/>
      <c r="CD153" s="177"/>
      <c r="CE153" s="177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7"/>
      <c r="CU153" s="177"/>
      <c r="CV153" s="177"/>
      <c r="CW153" s="177"/>
      <c r="CX153" s="177"/>
      <c r="CY153" s="177"/>
      <c r="CZ153" s="177"/>
      <c r="DA153" s="177"/>
      <c r="DB153" s="177"/>
      <c r="DC153" s="177"/>
      <c r="DD153" s="177"/>
      <c r="DE153" s="177"/>
      <c r="DF153" s="177"/>
      <c r="DG153" s="177"/>
      <c r="DH153" s="177"/>
      <c r="DI153" s="177"/>
      <c r="DJ153" s="177"/>
      <c r="DK153" s="177"/>
      <c r="DL153" s="177"/>
      <c r="DM153" s="177"/>
      <c r="DN153" s="177"/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7"/>
      <c r="EF153" s="177"/>
      <c r="EG153" s="177"/>
      <c r="EH153" s="177"/>
      <c r="EI153" s="177"/>
      <c r="EJ153" s="177"/>
      <c r="EK153" s="177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7"/>
      <c r="EY153" s="177"/>
      <c r="EZ153" s="177"/>
      <c r="FA153" s="177"/>
      <c r="FB153" s="177"/>
      <c r="FC153" s="177"/>
      <c r="FD153" s="177"/>
      <c r="FE153" s="177"/>
      <c r="FF153" s="177"/>
      <c r="FG153" s="177"/>
      <c r="FH153" s="177"/>
      <c r="FI153" s="177"/>
      <c r="FJ153" s="177"/>
      <c r="FK153" s="177"/>
      <c r="FL153" s="177"/>
      <c r="FM153" s="177"/>
      <c r="FN153" s="177"/>
      <c r="FO153" s="177"/>
      <c r="FP153" s="177"/>
      <c r="FQ153" s="177"/>
      <c r="FR153" s="177"/>
      <c r="FS153" s="177"/>
      <c r="FT153" s="177"/>
      <c r="FU153" s="177"/>
      <c r="FV153" s="177"/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7"/>
      <c r="GH153" s="177"/>
      <c r="GI153" s="177"/>
      <c r="GJ153" s="177"/>
      <c r="GK153" s="177"/>
      <c r="GL153" s="177"/>
      <c r="GM153" s="177"/>
      <c r="GN153" s="177"/>
      <c r="GO153" s="177"/>
      <c r="GP153" s="177"/>
      <c r="GQ153" s="177"/>
      <c r="GR153" s="177"/>
      <c r="GS153" s="177"/>
      <c r="GT153" s="177"/>
      <c r="GU153" s="177"/>
      <c r="GV153" s="177"/>
      <c r="GW153" s="177"/>
      <c r="GX153" s="177"/>
      <c r="GY153" s="177"/>
      <c r="GZ153" s="177"/>
      <c r="HA153" s="177"/>
      <c r="HB153" s="177"/>
      <c r="HC153" s="177"/>
      <c r="HD153" s="177"/>
      <c r="HE153" s="177"/>
      <c r="HF153" s="177"/>
      <c r="HG153" s="177"/>
      <c r="HH153" s="177"/>
      <c r="HI153" s="177"/>
      <c r="HJ153" s="177"/>
      <c r="HK153" s="177"/>
      <c r="HL153" s="177"/>
      <c r="HM153" s="177"/>
      <c r="HN153" s="177"/>
      <c r="HO153" s="177"/>
      <c r="HP153" s="177"/>
      <c r="HQ153" s="177"/>
      <c r="HR153" s="177"/>
      <c r="HS153" s="177"/>
      <c r="HT153" s="177"/>
      <c r="HU153" s="177"/>
      <c r="HV153" s="177"/>
      <c r="HW153" s="177"/>
      <c r="HX153" s="177"/>
      <c r="HY153" s="177"/>
      <c r="HZ153" s="177"/>
      <c r="IA153" s="177"/>
      <c r="IB153" s="177"/>
      <c r="IC153" s="177"/>
      <c r="ID153" s="177"/>
      <c r="IE153" s="177"/>
      <c r="IF153" s="177"/>
      <c r="IG153" s="177"/>
      <c r="IH153" s="177"/>
      <c r="II153" s="177"/>
      <c r="IJ153" s="177"/>
      <c r="IK153" s="177"/>
    </row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</sheetData>
  <mergeCells count="1">
    <mergeCell ref="A1:F1"/>
  </mergeCells>
  <printOptions/>
  <pageMargins left="0.61" right="0.15748031496062992" top="0.6299212598425197" bottom="0.4724409448818898" header="0.3937007874015748" footer="0.15748031496062992"/>
  <pageSetup firstPageNumber="26" useFirstPageNumber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40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7.875" defaultRowHeight="24.75" customHeight="1"/>
  <cols>
    <col min="1" max="1" width="38.50390625" style="58" customWidth="1"/>
    <col min="2" max="2" width="14.375" style="85" customWidth="1"/>
    <col min="3" max="3" width="38.125" style="77" customWidth="1"/>
    <col min="4" max="4" width="13.375" style="89" customWidth="1"/>
    <col min="5" max="5" width="2.125" style="77" hidden="1" customWidth="1"/>
    <col min="6" max="230" width="7.875" style="77" bestFit="1" customWidth="1"/>
    <col min="231" max="16384" width="7.875" style="58" customWidth="1"/>
  </cols>
  <sheetData>
    <row r="1" spans="1:4" s="63" customFormat="1" ht="24.75" customHeight="1">
      <c r="A1" s="262" t="s">
        <v>336</v>
      </c>
      <c r="B1" s="262"/>
      <c r="C1" s="262"/>
      <c r="D1" s="262"/>
    </row>
    <row r="2" spans="1:230" s="65" customFormat="1" ht="21" customHeight="1">
      <c r="A2" s="64" t="s">
        <v>167</v>
      </c>
      <c r="B2" s="83"/>
      <c r="C2" s="66"/>
      <c r="D2" s="86" t="s">
        <v>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</row>
    <row r="3" spans="1:4" s="69" customFormat="1" ht="45" customHeight="1">
      <c r="A3" s="68" t="s">
        <v>23</v>
      </c>
      <c r="B3" s="84" t="s">
        <v>332</v>
      </c>
      <c r="C3" s="68" t="s">
        <v>24</v>
      </c>
      <c r="D3" s="84" t="s">
        <v>332</v>
      </c>
    </row>
    <row r="4" spans="1:230" s="72" customFormat="1" ht="24.75" customHeight="1">
      <c r="A4" s="70" t="s">
        <v>238</v>
      </c>
      <c r="B4" s="180">
        <f>B5+B6</f>
        <v>28586</v>
      </c>
      <c r="C4" s="70" t="s">
        <v>267</v>
      </c>
      <c r="D4" s="180">
        <f>D5+D6</f>
        <v>28586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</row>
    <row r="5" spans="1:230" s="75" customFormat="1" ht="24.75" customHeight="1">
      <c r="A5" s="73" t="s">
        <v>280</v>
      </c>
      <c r="B5" s="181">
        <v>15480</v>
      </c>
      <c r="C5" s="73" t="s">
        <v>281</v>
      </c>
      <c r="D5" s="182">
        <v>28400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</row>
    <row r="6" spans="1:230" s="75" customFormat="1" ht="20.25" customHeight="1">
      <c r="A6" s="76" t="s">
        <v>25</v>
      </c>
      <c r="B6" s="183">
        <f>B7+B11+B29+B32+B34</f>
        <v>13106</v>
      </c>
      <c r="C6" s="73" t="s">
        <v>26</v>
      </c>
      <c r="D6" s="184">
        <f>D7+D11+D29+D34</f>
        <v>186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</row>
    <row r="7" spans="1:4" s="72" customFormat="1" ht="19.5" customHeight="1">
      <c r="A7" s="78" t="s">
        <v>27</v>
      </c>
      <c r="B7" s="186">
        <f>SUM(B8:B10)</f>
        <v>496</v>
      </c>
      <c r="C7" s="73" t="s">
        <v>28</v>
      </c>
      <c r="D7" s="184">
        <f>SUM(D8:D10)</f>
        <v>0</v>
      </c>
    </row>
    <row r="8" spans="1:4" s="72" customFormat="1" ht="19.5" customHeight="1">
      <c r="A8" s="78" t="s">
        <v>29</v>
      </c>
      <c r="B8" s="222">
        <v>338</v>
      </c>
      <c r="C8" s="79" t="s">
        <v>30</v>
      </c>
      <c r="D8" s="184"/>
    </row>
    <row r="9" spans="1:4" s="72" customFormat="1" ht="19.5" customHeight="1">
      <c r="A9" s="78" t="s">
        <v>31</v>
      </c>
      <c r="B9" s="222">
        <v>158</v>
      </c>
      <c r="C9" s="79" t="s">
        <v>32</v>
      </c>
      <c r="D9" s="184"/>
    </row>
    <row r="10" spans="1:4" s="72" customFormat="1" ht="19.5" customHeight="1">
      <c r="A10" s="80" t="s">
        <v>33</v>
      </c>
      <c r="B10" s="186">
        <v>0</v>
      </c>
      <c r="C10" s="79" t="s">
        <v>34</v>
      </c>
      <c r="D10" s="184"/>
    </row>
    <row r="11" spans="1:4" s="72" customFormat="1" ht="19.5" customHeight="1">
      <c r="A11" s="78" t="s">
        <v>35</v>
      </c>
      <c r="B11" s="187">
        <f>SUM(B12:B28)</f>
        <v>4673</v>
      </c>
      <c r="C11" s="73" t="s">
        <v>36</v>
      </c>
      <c r="D11" s="188">
        <f>SUM(D12:D28)</f>
        <v>186</v>
      </c>
    </row>
    <row r="12" spans="1:4" s="72" customFormat="1" ht="19.5" customHeight="1">
      <c r="A12" s="78" t="s">
        <v>37</v>
      </c>
      <c r="B12" s="183">
        <v>39</v>
      </c>
      <c r="C12" s="73" t="s">
        <v>38</v>
      </c>
      <c r="D12" s="184"/>
    </row>
    <row r="13" spans="1:4" s="72" customFormat="1" ht="19.5" customHeight="1">
      <c r="A13" s="80" t="s">
        <v>39</v>
      </c>
      <c r="B13" s="183">
        <v>0</v>
      </c>
      <c r="C13" s="79" t="s">
        <v>40</v>
      </c>
      <c r="D13" s="184"/>
    </row>
    <row r="14" spans="1:4" s="72" customFormat="1" ht="19.5" customHeight="1">
      <c r="A14" s="80" t="s">
        <v>41</v>
      </c>
      <c r="B14" s="183">
        <v>0</v>
      </c>
      <c r="C14" s="79" t="s">
        <v>42</v>
      </c>
      <c r="D14" s="184"/>
    </row>
    <row r="15" spans="1:4" s="72" customFormat="1" ht="19.5" customHeight="1">
      <c r="A15" s="80" t="s">
        <v>43</v>
      </c>
      <c r="B15" s="183">
        <v>4450</v>
      </c>
      <c r="C15" s="79" t="s">
        <v>44</v>
      </c>
      <c r="D15" s="184"/>
    </row>
    <row r="16" spans="1:4" s="72" customFormat="1" ht="19.5" customHeight="1">
      <c r="A16" s="80" t="s">
        <v>45</v>
      </c>
      <c r="B16" s="183"/>
      <c r="C16" s="79" t="s">
        <v>46</v>
      </c>
      <c r="D16" s="184">
        <v>131</v>
      </c>
    </row>
    <row r="17" spans="1:4" s="72" customFormat="1" ht="19.5" customHeight="1">
      <c r="A17" s="80" t="s">
        <v>47</v>
      </c>
      <c r="B17" s="183">
        <v>0</v>
      </c>
      <c r="C17" s="79" t="s">
        <v>317</v>
      </c>
      <c r="D17" s="184">
        <v>55</v>
      </c>
    </row>
    <row r="18" spans="1:4" s="72" customFormat="1" ht="19.5" customHeight="1">
      <c r="A18" s="80" t="s">
        <v>48</v>
      </c>
      <c r="B18" s="183">
        <v>0</v>
      </c>
      <c r="C18" s="79" t="s">
        <v>49</v>
      </c>
      <c r="D18" s="184"/>
    </row>
    <row r="19" spans="1:4" s="72" customFormat="1" ht="19.5" customHeight="1">
      <c r="A19" s="80" t="s">
        <v>50</v>
      </c>
      <c r="B19" s="183">
        <v>0</v>
      </c>
      <c r="C19" s="79" t="s">
        <v>51</v>
      </c>
      <c r="D19" s="184"/>
    </row>
    <row r="20" spans="1:4" s="72" customFormat="1" ht="19.5" customHeight="1">
      <c r="A20" s="80" t="s">
        <v>52</v>
      </c>
      <c r="B20" s="183">
        <v>0</v>
      </c>
      <c r="C20" s="79" t="s">
        <v>53</v>
      </c>
      <c r="D20" s="184"/>
    </row>
    <row r="21" spans="1:4" s="72" customFormat="1" ht="19.5" customHeight="1">
      <c r="A21" s="80" t="s">
        <v>54</v>
      </c>
      <c r="B21" s="183">
        <v>81</v>
      </c>
      <c r="C21" s="79" t="s">
        <v>55</v>
      </c>
      <c r="D21" s="184"/>
    </row>
    <row r="22" spans="1:4" s="72" customFormat="1" ht="19.5" customHeight="1">
      <c r="A22" s="80" t="s">
        <v>56</v>
      </c>
      <c r="B22" s="183"/>
      <c r="C22" s="79" t="s">
        <v>57</v>
      </c>
      <c r="D22" s="184"/>
    </row>
    <row r="23" spans="1:4" s="72" customFormat="1" ht="19.5" customHeight="1">
      <c r="A23" s="80" t="s">
        <v>58</v>
      </c>
      <c r="B23" s="183"/>
      <c r="C23" s="79" t="s">
        <v>59</v>
      </c>
      <c r="D23" s="184"/>
    </row>
    <row r="24" spans="1:4" s="72" customFormat="1" ht="19.5" customHeight="1">
      <c r="A24" s="80" t="s">
        <v>60</v>
      </c>
      <c r="B24" s="183">
        <v>0</v>
      </c>
      <c r="C24" s="79" t="s">
        <v>61</v>
      </c>
      <c r="D24" s="184"/>
    </row>
    <row r="25" spans="1:4" s="72" customFormat="1" ht="19.5" customHeight="1">
      <c r="A25" s="80" t="s">
        <v>62</v>
      </c>
      <c r="B25" s="183"/>
      <c r="C25" s="73" t="s">
        <v>63</v>
      </c>
      <c r="D25" s="184"/>
    </row>
    <row r="26" spans="1:4" s="72" customFormat="1" ht="19.5" customHeight="1">
      <c r="A26" s="80" t="s">
        <v>64</v>
      </c>
      <c r="B26" s="183">
        <v>0</v>
      </c>
      <c r="C26" s="73" t="s">
        <v>65</v>
      </c>
      <c r="D26" s="184"/>
    </row>
    <row r="27" spans="1:4" s="72" customFormat="1" ht="19.5" customHeight="1">
      <c r="A27" s="80" t="s">
        <v>66</v>
      </c>
      <c r="B27" s="183">
        <v>103</v>
      </c>
      <c r="C27" s="73" t="s">
        <v>67</v>
      </c>
      <c r="D27" s="184"/>
    </row>
    <row r="28" spans="1:4" s="72" customFormat="1" ht="19.5" customHeight="1">
      <c r="A28" s="80"/>
      <c r="B28" s="183"/>
      <c r="C28" s="73" t="s">
        <v>68</v>
      </c>
      <c r="D28" s="184"/>
    </row>
    <row r="29" spans="1:4" s="72" customFormat="1" ht="19.5" customHeight="1">
      <c r="A29" s="78" t="s">
        <v>69</v>
      </c>
      <c r="B29" s="183">
        <f>B30</f>
        <v>335</v>
      </c>
      <c r="C29" s="73" t="s">
        <v>70</v>
      </c>
      <c r="D29" s="189">
        <f>SUM(D30:D31)</f>
        <v>0</v>
      </c>
    </row>
    <row r="30" spans="1:4" s="82" customFormat="1" ht="19.5" customHeight="1">
      <c r="A30" s="81" t="s">
        <v>282</v>
      </c>
      <c r="B30" s="184">
        <v>335</v>
      </c>
      <c r="C30" s="79" t="s">
        <v>283</v>
      </c>
      <c r="D30" s="189"/>
    </row>
    <row r="31" spans="1:4" s="82" customFormat="1" ht="19.5" customHeight="1">
      <c r="A31" s="78"/>
      <c r="B31" s="183"/>
      <c r="C31" s="79"/>
      <c r="D31" s="189"/>
    </row>
    <row r="32" spans="1:4" s="82" customFormat="1" ht="19.5" customHeight="1">
      <c r="A32" s="78" t="s">
        <v>284</v>
      </c>
      <c r="B32" s="183">
        <v>7602</v>
      </c>
      <c r="C32" s="79"/>
      <c r="D32" s="189"/>
    </row>
    <row r="33" spans="1:4" s="82" customFormat="1" ht="19.5" customHeight="1">
      <c r="A33" s="78"/>
      <c r="B33" s="183"/>
      <c r="C33" s="79"/>
      <c r="D33" s="189"/>
    </row>
    <row r="34" spans="1:230" s="192" customFormat="1" ht="20.25" customHeight="1">
      <c r="A34" s="78" t="s">
        <v>285</v>
      </c>
      <c r="B34" s="190">
        <f>SUM(B35:B37)</f>
        <v>0</v>
      </c>
      <c r="C34" s="79" t="s">
        <v>71</v>
      </c>
      <c r="D34" s="189">
        <f>D35</f>
        <v>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</row>
    <row r="35" spans="1:230" s="193" customFormat="1" ht="24.75" customHeight="1">
      <c r="A35" s="78" t="s">
        <v>72</v>
      </c>
      <c r="B35" s="190"/>
      <c r="C35" s="79" t="s">
        <v>73</v>
      </c>
      <c r="D35" s="189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</row>
    <row r="36" spans="1:230" s="193" customFormat="1" ht="24.75" customHeight="1">
      <c r="A36" s="78" t="s">
        <v>74</v>
      </c>
      <c r="B36" s="190"/>
      <c r="C36" s="79"/>
      <c r="D36" s="19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</row>
    <row r="37" spans="1:230" s="193" customFormat="1" ht="24.75" customHeight="1">
      <c r="A37" s="78" t="s">
        <v>75</v>
      </c>
      <c r="B37" s="190"/>
      <c r="C37" s="79"/>
      <c r="D37" s="19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</row>
    <row r="38" spans="2:228" s="193" customFormat="1" ht="24.75" customHeight="1">
      <c r="B38" s="195"/>
      <c r="C38" s="185"/>
      <c r="D38" s="196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</row>
    <row r="39" spans="4:230" ht="24.75" customHeight="1">
      <c r="D39" s="88"/>
      <c r="HU39" s="58"/>
      <c r="HV39" s="58"/>
    </row>
    <row r="40" spans="4:230" ht="24.75" customHeight="1">
      <c r="D40" s="88"/>
      <c r="HU40" s="58"/>
      <c r="HV40" s="58"/>
    </row>
  </sheetData>
  <mergeCells count="1">
    <mergeCell ref="A1:D1"/>
  </mergeCells>
  <printOptions horizontalCentered="1"/>
  <pageMargins left="0.2362204724409449" right="0.2362204724409449" top="0.96" bottom="0.5118110236220472" header="0.5118110236220472" footer="0.5118110236220472"/>
  <pageSetup firstPageNumber="59" useFirstPageNumber="1"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2" sqref="A2"/>
    </sheetView>
  </sheetViews>
  <sheetFormatPr defaultColWidth="9.00390625" defaultRowHeight="14.25"/>
  <cols>
    <col min="1" max="1" width="26.625" style="0" customWidth="1"/>
    <col min="2" max="2" width="9.125" style="130" customWidth="1"/>
    <col min="3" max="3" width="19.75390625" style="0" customWidth="1"/>
    <col min="4" max="4" width="9.375" style="244" customWidth="1"/>
    <col min="5" max="5" width="19.625" style="0" customWidth="1"/>
  </cols>
  <sheetData>
    <row r="1" spans="1:5" ht="24.75" customHeight="1">
      <c r="A1" s="263" t="s">
        <v>545</v>
      </c>
      <c r="B1" s="263"/>
      <c r="C1" s="263"/>
      <c r="D1" s="264"/>
      <c r="E1" s="264"/>
    </row>
    <row r="2" spans="1:5" ht="14.25">
      <c r="A2" s="64" t="s">
        <v>168</v>
      </c>
      <c r="E2" s="86" t="s">
        <v>4</v>
      </c>
    </row>
    <row r="3" spans="1:5" s="200" customFormat="1" ht="45" customHeight="1">
      <c r="A3" s="217" t="s">
        <v>172</v>
      </c>
      <c r="B3" s="218" t="s">
        <v>173</v>
      </c>
      <c r="C3" s="217" t="s">
        <v>170</v>
      </c>
      <c r="D3" s="245" t="s">
        <v>174</v>
      </c>
      <c r="E3" s="217" t="s">
        <v>171</v>
      </c>
    </row>
    <row r="4" spans="1:5" s="197" customFormat="1" ht="26.25" customHeight="1">
      <c r="A4" s="216" t="s">
        <v>315</v>
      </c>
      <c r="B4" s="105"/>
      <c r="C4" s="105"/>
      <c r="D4" s="242">
        <f>D5+D10+D15+D22+D29</f>
        <v>335.44</v>
      </c>
      <c r="E4" s="101"/>
    </row>
    <row r="5" spans="1:5" s="197" customFormat="1" ht="26.25" customHeight="1">
      <c r="A5" s="238" t="s">
        <v>489</v>
      </c>
      <c r="B5" s="105" t="s">
        <v>488</v>
      </c>
      <c r="C5" s="105"/>
      <c r="D5" s="242">
        <f>D6+D8</f>
        <v>1.94</v>
      </c>
      <c r="E5" s="101"/>
    </row>
    <row r="6" spans="1:5" s="197" customFormat="1" ht="26.25" customHeight="1">
      <c r="A6" s="238" t="s">
        <v>490</v>
      </c>
      <c r="B6" s="105" t="s">
        <v>507</v>
      </c>
      <c r="C6" s="105"/>
      <c r="D6" s="242" t="str">
        <f>D7</f>
        <v>1.44</v>
      </c>
      <c r="E6" s="101"/>
    </row>
    <row r="7" spans="1:5" s="197" customFormat="1" ht="26.25" customHeight="1">
      <c r="A7" s="238" t="s">
        <v>517</v>
      </c>
      <c r="B7" s="105" t="s">
        <v>508</v>
      </c>
      <c r="C7" s="105" t="s">
        <v>518</v>
      </c>
      <c r="D7" s="242" t="s">
        <v>538</v>
      </c>
      <c r="E7" s="101" t="s">
        <v>546</v>
      </c>
    </row>
    <row r="8" spans="1:5" s="197" customFormat="1" ht="26.25" customHeight="1">
      <c r="A8" s="238" t="s">
        <v>491</v>
      </c>
      <c r="B8" s="105" t="s">
        <v>509</v>
      </c>
      <c r="C8" s="105"/>
      <c r="D8" s="243" t="str">
        <f>D9</f>
        <v>0.5</v>
      </c>
      <c r="E8" s="101"/>
    </row>
    <row r="9" spans="1:5" s="197" customFormat="1" ht="26.25" customHeight="1">
      <c r="A9" s="238" t="s">
        <v>519</v>
      </c>
      <c r="B9" s="105" t="s">
        <v>510</v>
      </c>
      <c r="C9" s="105" t="s">
        <v>520</v>
      </c>
      <c r="D9" s="243" t="s">
        <v>539</v>
      </c>
      <c r="E9" s="101" t="s">
        <v>547</v>
      </c>
    </row>
    <row r="10" spans="1:5" s="197" customFormat="1" ht="26.25" customHeight="1">
      <c r="A10" s="105" t="s">
        <v>286</v>
      </c>
      <c r="B10" s="105">
        <v>205</v>
      </c>
      <c r="C10" s="105"/>
      <c r="D10" s="242">
        <f>D11+D13</f>
        <v>1.52</v>
      </c>
      <c r="E10" s="101"/>
    </row>
    <row r="11" spans="1:5" s="197" customFormat="1" ht="26.25" customHeight="1">
      <c r="A11" s="238" t="s">
        <v>523</v>
      </c>
      <c r="B11" s="238" t="s">
        <v>521</v>
      </c>
      <c r="C11" s="105"/>
      <c r="D11" s="242" t="str">
        <f>D12</f>
        <v>0.62</v>
      </c>
      <c r="E11" s="101"/>
    </row>
    <row r="12" spans="1:5" s="197" customFormat="1" ht="26.25" customHeight="1">
      <c r="A12" s="238" t="s">
        <v>526</v>
      </c>
      <c r="B12" s="238" t="s">
        <v>522</v>
      </c>
      <c r="C12" s="105" t="s">
        <v>524</v>
      </c>
      <c r="D12" s="242" t="s">
        <v>540</v>
      </c>
      <c r="E12" s="101" t="s">
        <v>548</v>
      </c>
    </row>
    <row r="13" spans="1:5" s="197" customFormat="1" ht="26.25" customHeight="1">
      <c r="A13" s="105" t="s">
        <v>287</v>
      </c>
      <c r="B13" s="105" t="s">
        <v>288</v>
      </c>
      <c r="C13" s="105"/>
      <c r="D13" s="242" t="str">
        <f>D14</f>
        <v>0.9</v>
      </c>
      <c r="E13" s="101"/>
    </row>
    <row r="14" spans="1:5" s="198" customFormat="1" ht="26.25" customHeight="1">
      <c r="A14" s="105" t="s">
        <v>527</v>
      </c>
      <c r="B14" s="105">
        <v>2050499</v>
      </c>
      <c r="C14" s="105" t="s">
        <v>525</v>
      </c>
      <c r="D14" s="242" t="s">
        <v>541</v>
      </c>
      <c r="E14" s="101" t="s">
        <v>289</v>
      </c>
    </row>
    <row r="15" spans="1:5" s="197" customFormat="1" ht="26.25" customHeight="1">
      <c r="A15" s="105" t="s">
        <v>175</v>
      </c>
      <c r="B15" s="105" t="s">
        <v>290</v>
      </c>
      <c r="C15" s="105"/>
      <c r="D15" s="242">
        <f>D16+D18+D20</f>
        <v>51</v>
      </c>
      <c r="E15" s="101"/>
    </row>
    <row r="16" spans="1:5" s="197" customFormat="1" ht="26.25" customHeight="1">
      <c r="A16" s="105" t="s">
        <v>176</v>
      </c>
      <c r="B16" s="105" t="s">
        <v>291</v>
      </c>
      <c r="C16" s="105"/>
      <c r="D16" s="242">
        <f>SUM(D17:D17)</f>
        <v>20</v>
      </c>
      <c r="E16" s="101"/>
    </row>
    <row r="17" spans="1:5" s="198" customFormat="1" ht="26.25" customHeight="1">
      <c r="A17" s="105" t="s">
        <v>492</v>
      </c>
      <c r="B17" s="105" t="s">
        <v>292</v>
      </c>
      <c r="C17" s="105" t="s">
        <v>528</v>
      </c>
      <c r="D17" s="242">
        <v>20</v>
      </c>
      <c r="E17" s="101" t="s">
        <v>293</v>
      </c>
    </row>
    <row r="18" spans="1:5" s="198" customFormat="1" ht="26.25" customHeight="1">
      <c r="A18" s="238" t="s">
        <v>493</v>
      </c>
      <c r="B18" s="105" t="s">
        <v>511</v>
      </c>
      <c r="C18" s="105"/>
      <c r="D18" s="242" t="str">
        <f>D19</f>
        <v>26</v>
      </c>
      <c r="E18" s="101"/>
    </row>
    <row r="19" spans="1:5" s="198" customFormat="1" ht="26.25" customHeight="1">
      <c r="A19" s="238" t="s">
        <v>494</v>
      </c>
      <c r="B19" s="105" t="s">
        <v>512</v>
      </c>
      <c r="C19" s="105" t="s">
        <v>529</v>
      </c>
      <c r="D19" s="242" t="s">
        <v>542</v>
      </c>
      <c r="E19" s="101" t="s">
        <v>293</v>
      </c>
    </row>
    <row r="20" spans="1:5" s="198" customFormat="1" ht="26.25" customHeight="1">
      <c r="A20" s="238" t="s">
        <v>495</v>
      </c>
      <c r="B20" s="105" t="s">
        <v>513</v>
      </c>
      <c r="C20" s="105"/>
      <c r="D20" s="243" t="str">
        <f>D21</f>
        <v>5</v>
      </c>
      <c r="E20" s="101"/>
    </row>
    <row r="21" spans="1:5" s="198" customFormat="1" ht="26.25" customHeight="1">
      <c r="A21" s="238" t="s">
        <v>496</v>
      </c>
      <c r="B21" s="105" t="s">
        <v>514</v>
      </c>
      <c r="C21" s="105" t="s">
        <v>530</v>
      </c>
      <c r="D21" s="242" t="s">
        <v>543</v>
      </c>
      <c r="E21" s="101" t="s">
        <v>293</v>
      </c>
    </row>
    <row r="22" spans="1:5" s="197" customFormat="1" ht="26.25" customHeight="1">
      <c r="A22" s="105" t="s">
        <v>294</v>
      </c>
      <c r="B22" s="105" t="s">
        <v>295</v>
      </c>
      <c r="C22" s="105"/>
      <c r="D22" s="242">
        <f>D23+D26</f>
        <v>63.08</v>
      </c>
      <c r="E22" s="101"/>
    </row>
    <row r="23" spans="1:5" s="197" customFormat="1" ht="26.25" customHeight="1">
      <c r="A23" s="105" t="s">
        <v>296</v>
      </c>
      <c r="B23" s="105" t="s">
        <v>297</v>
      </c>
      <c r="C23" s="105"/>
      <c r="D23" s="242">
        <f>D24+D25</f>
        <v>30</v>
      </c>
      <c r="E23" s="101"/>
    </row>
    <row r="24" spans="1:5" s="199" customFormat="1" ht="23.25" customHeight="1">
      <c r="A24" s="238" t="s">
        <v>497</v>
      </c>
      <c r="B24" s="105" t="s">
        <v>515</v>
      </c>
      <c r="C24" s="105" t="s">
        <v>531</v>
      </c>
      <c r="D24" s="242" t="s">
        <v>544</v>
      </c>
      <c r="E24" s="101" t="s">
        <v>298</v>
      </c>
    </row>
    <row r="25" spans="1:5" ht="22.5" customHeight="1">
      <c r="A25" s="239" t="s">
        <v>498</v>
      </c>
      <c r="B25" s="101" t="s">
        <v>516</v>
      </c>
      <c r="C25" s="105" t="s">
        <v>532</v>
      </c>
      <c r="D25" s="246">
        <v>27</v>
      </c>
      <c r="E25" s="101" t="s">
        <v>293</v>
      </c>
    </row>
    <row r="26" spans="1:5" ht="22.5" customHeight="1">
      <c r="A26" s="239" t="s">
        <v>499</v>
      </c>
      <c r="B26" s="241" t="s">
        <v>502</v>
      </c>
      <c r="C26" s="240"/>
      <c r="D26" s="246">
        <f>D27+D28</f>
        <v>33.08</v>
      </c>
      <c r="E26" s="240"/>
    </row>
    <row r="27" spans="1:5" ht="22.5" customHeight="1">
      <c r="A27" s="239" t="s">
        <v>533</v>
      </c>
      <c r="B27" s="241" t="s">
        <v>503</v>
      </c>
      <c r="C27" s="105" t="s">
        <v>534</v>
      </c>
      <c r="D27" s="246">
        <v>23.08</v>
      </c>
      <c r="E27" s="101" t="s">
        <v>293</v>
      </c>
    </row>
    <row r="28" spans="1:5" ht="22.5" customHeight="1">
      <c r="A28" s="239" t="s">
        <v>533</v>
      </c>
      <c r="B28" s="241" t="s">
        <v>503</v>
      </c>
      <c r="C28" s="105" t="s">
        <v>535</v>
      </c>
      <c r="D28" s="246">
        <v>10</v>
      </c>
      <c r="E28" s="101" t="s">
        <v>293</v>
      </c>
    </row>
    <row r="29" spans="1:5" ht="22.5" customHeight="1">
      <c r="A29" s="239" t="s">
        <v>500</v>
      </c>
      <c r="B29" s="241" t="s">
        <v>504</v>
      </c>
      <c r="C29" s="240"/>
      <c r="D29" s="246">
        <f>D30</f>
        <v>217.9</v>
      </c>
      <c r="E29" s="240"/>
    </row>
    <row r="30" spans="1:5" ht="22.5" customHeight="1">
      <c r="A30" s="239" t="s">
        <v>501</v>
      </c>
      <c r="B30" s="241" t="s">
        <v>505</v>
      </c>
      <c r="C30" s="240"/>
      <c r="D30" s="246">
        <f>D31</f>
        <v>217.9</v>
      </c>
      <c r="E30" s="240"/>
    </row>
    <row r="31" spans="1:5" ht="30.75" customHeight="1">
      <c r="A31" s="239" t="s">
        <v>537</v>
      </c>
      <c r="B31" s="241" t="s">
        <v>506</v>
      </c>
      <c r="C31" s="105" t="s">
        <v>536</v>
      </c>
      <c r="D31" s="246">
        <v>217.9</v>
      </c>
      <c r="E31" s="101" t="s">
        <v>549</v>
      </c>
    </row>
  </sheetData>
  <mergeCells count="1">
    <mergeCell ref="A1:E1"/>
  </mergeCells>
  <printOptions horizontalCentered="1"/>
  <pageMargins left="0.18" right="0.0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8"/>
  <sheetViews>
    <sheetView showZeros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7.875" defaultRowHeight="14.25"/>
  <cols>
    <col min="1" max="1" width="46.75390625" style="107" customWidth="1"/>
    <col min="2" max="2" width="20.875" style="23" customWidth="1"/>
    <col min="3" max="3" width="11.25390625" style="107" customWidth="1"/>
    <col min="4" max="4" width="12.125" style="23" customWidth="1"/>
    <col min="5" max="6" width="7.875" style="23" customWidth="1"/>
    <col min="7" max="7" width="4.75390625" style="23" customWidth="1"/>
    <col min="8" max="8" width="8.25390625" style="23" bestFit="1" customWidth="1"/>
    <col min="9" max="253" width="7.875" style="23" bestFit="1" customWidth="1"/>
    <col min="254" max="16384" width="7.875" style="61" customWidth="1"/>
  </cols>
  <sheetData>
    <row r="1" spans="1:3" ht="24.75" customHeight="1">
      <c r="A1" s="265" t="s">
        <v>331</v>
      </c>
      <c r="B1" s="265"/>
      <c r="C1" s="265"/>
    </row>
    <row r="2" spans="1:3" s="97" customFormat="1" ht="17.25" customHeight="1">
      <c r="A2" s="96" t="s">
        <v>299</v>
      </c>
      <c r="B2" s="90"/>
      <c r="C2" s="91" t="s">
        <v>4</v>
      </c>
    </row>
    <row r="3" spans="1:3" s="98" customFormat="1" ht="39" customHeight="1">
      <c r="A3" s="21" t="s">
        <v>5</v>
      </c>
      <c r="B3" s="21" t="s">
        <v>332</v>
      </c>
      <c r="C3" s="92" t="s">
        <v>77</v>
      </c>
    </row>
    <row r="4" spans="1:253" s="100" customFormat="1" ht="15.75">
      <c r="A4" s="93" t="s">
        <v>78</v>
      </c>
      <c r="B4" s="53">
        <v>19000</v>
      </c>
      <c r="C4" s="94"/>
      <c r="D4" s="23"/>
      <c r="E4" s="23"/>
      <c r="F4" s="23"/>
      <c r="G4" s="23"/>
      <c r="H4" s="9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100" customFormat="1" ht="24.75" customHeight="1">
      <c r="A5" s="105" t="s">
        <v>85</v>
      </c>
      <c r="B5" s="102"/>
      <c r="C5" s="103"/>
      <c r="D5" s="23"/>
      <c r="E5" s="23"/>
      <c r="F5" s="23"/>
      <c r="G5" s="23"/>
      <c r="H5" s="104"/>
      <c r="I5" s="10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100" customFormat="1" ht="24.75" customHeight="1">
      <c r="A6" s="105" t="s">
        <v>86</v>
      </c>
      <c r="B6" s="102"/>
      <c r="C6" s="103"/>
      <c r="D6" s="23"/>
      <c r="E6" s="23"/>
      <c r="F6" s="23"/>
      <c r="G6" s="23"/>
      <c r="H6" s="104"/>
      <c r="I6" s="10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100" customFormat="1" ht="24.75" customHeight="1">
      <c r="A7" s="105" t="s">
        <v>87</v>
      </c>
      <c r="B7" s="102"/>
      <c r="C7" s="103"/>
      <c r="D7" s="23"/>
      <c r="E7" s="23"/>
      <c r="F7" s="23"/>
      <c r="G7" s="23"/>
      <c r="H7" s="104"/>
      <c r="I7" s="10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100" customFormat="1" ht="24.75" customHeight="1">
      <c r="A8" s="101" t="s">
        <v>88</v>
      </c>
      <c r="B8" s="102"/>
      <c r="C8" s="106"/>
      <c r="D8" s="23"/>
      <c r="E8" s="23"/>
      <c r="F8" s="23"/>
      <c r="G8" s="23"/>
      <c r="H8" s="104"/>
      <c r="I8" s="10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100" customFormat="1" ht="24.75" customHeight="1">
      <c r="A9" s="105" t="s">
        <v>89</v>
      </c>
      <c r="B9" s="102"/>
      <c r="C9" s="103"/>
      <c r="D9" s="23"/>
      <c r="E9" s="23"/>
      <c r="F9" s="23"/>
      <c r="G9" s="23"/>
      <c r="H9" s="104"/>
      <c r="I9" s="10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100" customFormat="1" ht="24.75" customHeight="1">
      <c r="A10" s="105" t="s">
        <v>90</v>
      </c>
      <c r="B10" s="102"/>
      <c r="C10" s="95"/>
      <c r="D10" s="23"/>
      <c r="E10" s="23"/>
      <c r="F10" s="23"/>
      <c r="G10" s="23"/>
      <c r="H10" s="104"/>
      <c r="I10" s="10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100" customFormat="1" ht="24.75" customHeight="1">
      <c r="A11" s="101" t="s">
        <v>91</v>
      </c>
      <c r="B11" s="102"/>
      <c r="C11" s="95"/>
      <c r="D11" s="23"/>
      <c r="E11" s="23"/>
      <c r="F11" s="23"/>
      <c r="G11" s="23"/>
      <c r="H11" s="104"/>
      <c r="I11" s="10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100" customFormat="1" ht="24.75" customHeight="1">
      <c r="A12" s="101" t="s">
        <v>92</v>
      </c>
      <c r="B12" s="102"/>
      <c r="C12" s="101"/>
      <c r="D12" s="23"/>
      <c r="E12" s="23"/>
      <c r="F12" s="23"/>
      <c r="G12" s="23"/>
      <c r="H12" s="104"/>
      <c r="I12" s="10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100" customFormat="1" ht="24.75" customHeight="1">
      <c r="A13" s="105" t="s">
        <v>93</v>
      </c>
      <c r="B13" s="102"/>
      <c r="C13" s="95"/>
      <c r="D13" s="23"/>
      <c r="E13" s="23"/>
      <c r="F13" s="23"/>
      <c r="G13" s="23"/>
      <c r="H13" s="104"/>
      <c r="I13" s="10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100" customFormat="1" ht="24.75" customHeight="1">
      <c r="A14" s="105" t="s">
        <v>94</v>
      </c>
      <c r="B14" s="102"/>
      <c r="C14" s="13"/>
      <c r="D14" s="23"/>
      <c r="E14" s="23"/>
      <c r="F14" s="23"/>
      <c r="G14" s="23"/>
      <c r="H14" s="104"/>
      <c r="I14" s="10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00" customFormat="1" ht="24.75" customHeight="1">
      <c r="A15" s="105" t="s">
        <v>95</v>
      </c>
      <c r="B15" s="102"/>
      <c r="C15" s="13"/>
      <c r="D15" s="23"/>
      <c r="E15" s="23"/>
      <c r="F15" s="23"/>
      <c r="G15" s="23"/>
      <c r="H15" s="104"/>
      <c r="I15" s="10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100" customFormat="1" ht="24.75" customHeight="1">
      <c r="A16" s="105" t="s">
        <v>96</v>
      </c>
      <c r="B16" s="102">
        <v>1800</v>
      </c>
      <c r="C16" s="13"/>
      <c r="D16" s="23"/>
      <c r="E16" s="23"/>
      <c r="F16" s="23"/>
      <c r="G16" s="23"/>
      <c r="H16" s="104"/>
      <c r="I16" s="10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100" customFormat="1" ht="24.75" customHeight="1">
      <c r="A17" s="105" t="s">
        <v>97</v>
      </c>
      <c r="B17" s="102"/>
      <c r="C17" s="13"/>
      <c r="D17" s="23"/>
      <c r="E17" s="23"/>
      <c r="F17" s="23"/>
      <c r="G17" s="23"/>
      <c r="H17" s="104"/>
      <c r="I17" s="10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100" customFormat="1" ht="24.75" customHeight="1">
      <c r="A18" s="101" t="s">
        <v>98</v>
      </c>
      <c r="B18" s="102">
        <v>16200</v>
      </c>
      <c r="C18" s="13"/>
      <c r="D18" s="23"/>
      <c r="E18" s="23"/>
      <c r="F18" s="23"/>
      <c r="G18" s="23"/>
      <c r="H18" s="104"/>
      <c r="I18" s="10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100" customFormat="1" ht="24.75" customHeight="1">
      <c r="A19" s="101" t="s">
        <v>99</v>
      </c>
      <c r="B19" s="102"/>
      <c r="C19" s="13"/>
      <c r="D19" s="23"/>
      <c r="E19" s="23"/>
      <c r="F19" s="23"/>
      <c r="G19" s="23"/>
      <c r="H19" s="104"/>
      <c r="I19" s="10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3" ht="24.75" customHeight="1">
      <c r="A20" s="101" t="s">
        <v>100</v>
      </c>
      <c r="B20" s="102"/>
      <c r="C20" s="125"/>
    </row>
    <row r="21" spans="1:3" ht="24.75" customHeight="1">
      <c r="A21" s="101" t="s">
        <v>101</v>
      </c>
      <c r="B21" s="102">
        <v>1000</v>
      </c>
      <c r="C21" s="125"/>
    </row>
    <row r="22" spans="1:3" ht="24.75" customHeight="1">
      <c r="A22" s="101" t="s">
        <v>102</v>
      </c>
      <c r="B22" s="102"/>
      <c r="C22" s="125"/>
    </row>
    <row r="23" spans="1:3" ht="24.75" customHeight="1">
      <c r="A23" s="101" t="s">
        <v>103</v>
      </c>
      <c r="B23" s="102"/>
      <c r="C23" s="125"/>
    </row>
    <row r="24" spans="1:3" ht="24.75" customHeight="1">
      <c r="A24" s="101" t="s">
        <v>104</v>
      </c>
      <c r="B24" s="102"/>
      <c r="C24" s="125"/>
    </row>
    <row r="25" spans="1:3" ht="24.75" customHeight="1">
      <c r="A25" s="101" t="s">
        <v>105</v>
      </c>
      <c r="B25" s="102"/>
      <c r="C25" s="125"/>
    </row>
    <row r="26" spans="1:3" ht="24.75" customHeight="1">
      <c r="A26" s="101" t="s">
        <v>106</v>
      </c>
      <c r="B26" s="102"/>
      <c r="C26" s="125"/>
    </row>
    <row r="27" spans="1:3" ht="24.75" customHeight="1">
      <c r="A27" s="101" t="s">
        <v>107</v>
      </c>
      <c r="B27" s="102"/>
      <c r="C27" s="125"/>
    </row>
    <row r="28" ht="19.5" customHeight="1">
      <c r="B28" s="201"/>
    </row>
    <row r="29" ht="19.5" customHeight="1"/>
    <row r="30" ht="19.5" customHeight="1"/>
    <row r="31" ht="19.5" customHeight="1"/>
    <row r="32" ht="19.5" customHeight="1"/>
  </sheetData>
  <mergeCells count="1">
    <mergeCell ref="A1:C1"/>
  </mergeCells>
  <printOptions/>
  <pageMargins left="0.81" right="0.45" top="1.06" bottom="0.56" header="0.5" footer="0.23"/>
  <pageSetup firstPageNumber="6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</dc:creator>
  <cp:keywords/>
  <dc:description/>
  <cp:lastModifiedBy>hp</cp:lastModifiedBy>
  <cp:lastPrinted>2015-06-25T09:49:29Z</cp:lastPrinted>
  <dcterms:created xsi:type="dcterms:W3CDTF">2001-01-30T03:08:39Z</dcterms:created>
  <dcterms:modified xsi:type="dcterms:W3CDTF">2016-12-24T07:24:42Z</dcterms:modified>
  <cp:category/>
  <cp:version/>
  <cp:contentType/>
  <cp:contentStatus/>
</cp:coreProperties>
</file>